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Indicative Values (2)" sheetId="47898" r:id="rId5"/>
    <sheet name="Fire Assay" sheetId="47893" r:id="rId6"/>
    <sheet name="Laser Ablation" sheetId="47895" r:id="rId7"/>
    <sheet name="Fusion XRF" sheetId="47896" r:id="rId8"/>
    <sheet name="Thermograv" sheetId="47897" r:id="rId9"/>
    <sheet name="4-Acid" sheetId="47894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9">MATCH('4-Acid'!AMG_DPVal,#REF!,1)</definedName>
    <definedName name="AMG_DPCol" localSheetId="5">MATCH('Fire Assay'!AMG_DPVal,#REF!,1)</definedName>
    <definedName name="AMG_DPCol">MATCH([0]!AMG_DPVal,#REF!,1)</definedName>
    <definedName name="AMG_DPIV" localSheetId="9">OFFSET(#REF!,'4-Acid'!AMG_DPRow,'4-Acid'!AMG_DPCol)</definedName>
    <definedName name="AMG_DPIV" localSheetId="5">OFFSET(#REF!,'Fire Assay'!AMG_DPRow,'Fire Assay'!AMG_DPCol)</definedName>
    <definedName name="AMG_DPIV_LimitVal" localSheetId="9">MAX(0,LEN(ROUND(RIGHT('4-Acid'!$Y8,LEN('4-Acid'!$Y8)-1)-INT(RIGHT('4-Acid'!$Y8,LEN('4-Acid'!$Y8)-1)),5))-2)</definedName>
    <definedName name="AMG_DPIV_LimitVal" localSheetId="5">MAX(0,LEN(ROUND(RIGHT('Fire Assay'!$Y8,LEN('Fire Assay'!$Y8)-1)-INT(RIGHT('Fire Assay'!$Y8,LEN('Fire Assay'!$Y8)-1)),5))-2)</definedName>
    <definedName name="AMG_DPRow" localSheetId="9">IF(ISNA('4-Acid'!AMG_DPRowAn),'4-Acid'!AMG_DPRowOther,'4-Acid'!AMG_DPRowAn)-ROW(#REF!)</definedName>
    <definedName name="AMG_DPRow" localSheetId="5">IF(ISNA('Fire Assay'!AMG_DPRowAn),'Fire Assay'!AMG_DPRowOther,'Fire Assay'!AMG_DPRowAn)-ROW(#REF!)</definedName>
    <definedName name="AMG_DPRowAn" localSheetId="9">MATCH('4-Acid'!$A1&amp;"-"&amp;'4-Acid'!$Y2,#REF!,0)</definedName>
    <definedName name="AMG_DPRowAn" localSheetId="5">MATCH('Fire Assay'!$A1&amp;"-"&amp;'Fire Assay'!$Y2,#REF!,0)</definedName>
    <definedName name="AMG_DPRowOther" localSheetId="9">MATCH("Other-"&amp;'4-Acid'!$Y2,#REF!,0)</definedName>
    <definedName name="AMG_DPRowOther" localSheetId="5">MATCH("Other-"&amp;'Fire Assay'!$Y2,#REF!,0)</definedName>
    <definedName name="AMG_DPVal" localSheetId="9">IF(LEFT('4-Acid'!$Y8,1)="&lt;",VALUE(RIGHT('4-Acid'!$Y8,LEN('4-Acid'!$Y8)-1)),'4-Acid'!$Y8)</definedName>
    <definedName name="AMG_DPVal" localSheetId="5">IF(LEFT('Fire Assay'!$Y8,1)="&lt;",VALUE(RIGHT('Fire Assay'!$Y8,LEN('Fire Assay'!$Y8)-1)),'Fire Assay'!$Y8)</definedName>
    <definedName name="AMG_DPVal">IF(LEFT(#REF!,1)="&lt;",VALUE(RIGHT(#REF!,LEN(#REF!)-1)),#REF!)</definedName>
    <definedName name="AMG_IndVCol" localSheetId="9">IF(ISNA('4-Acid'!AMG_IndVRow1),IF(ISNA('4-Acid'!AMG_IndVRow2),COLUMNS('Indicative Values'!$A:$H),COLUMNS('Indicative Values'!$A:$E)),COLUMNS('Indicative Values'!$A:$B))-1</definedName>
    <definedName name="AMG_IndVCol" localSheetId="5">IF(ISNA('Fire Assay'!AMG_IndVRow1),IF(ISNA('Fire Assay'!AMG_IndVRow2),COLUMNS('Indicative Values'!$A:$H),COLUMNS('Indicative Values'!$A:$E)),COLUMNS('Indicative Values'!$A:$B))-1</definedName>
    <definedName name="AMG_IndVRow" localSheetId="9">IF(ISNA('4-Acid'!AMG_IndVRow1),IF(ISNA('4-Acid'!AMG_IndVRow2),'4-Acid'!AMG_IndVRow3,'4-Acid'!AMG_IndVRow2),'4-Acid'!AMG_IndVRow1)</definedName>
    <definedName name="AMG_IndVRow" localSheetId="5">IF(ISNA('Fire Assay'!AMG_IndVRow1),IF(ISNA('Fire Assay'!AMG_IndVRow2),'Fire Assay'!AMG_IndVRow3,'Fire Assay'!AMG_IndVRow2),'Fire Assay'!AMG_IndVRow1)</definedName>
    <definedName name="AMG_IndVRow1" localSheetId="9">MATCH('4-Acid'!$A1048572,'Indicative Values'!$B$4:$B$21,0)</definedName>
    <definedName name="AMG_IndVRow1" localSheetId="5">MATCH('Fire Assay'!$A1048572,'Indicative Values'!$B$4:$B$21,0)</definedName>
    <definedName name="AMG_IndVRow2" localSheetId="9">MATCH('4-Acid'!$A1048572,'Indicative Values'!$E$4:$E$21,0)</definedName>
    <definedName name="AMG_IndVRow2" localSheetId="5">MATCH('Fire Assay'!$A1048572,'Indicative Values'!$E$4:$E$21,0)</definedName>
    <definedName name="AMG_IndVRow3" localSheetId="9">MATCH('4-Acid'!$A1048572,'Indicative Values'!$H$4:$H$21,0)</definedName>
    <definedName name="AMG_IndVRow3" localSheetId="5">MATCH('Fire Assay'!$A1048572,'Indicative Values'!$H$4:$H$21,0)</definedName>
    <definedName name="AMG_TableTitle" localSheetId="9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5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nlyt_INAA" localSheetId="9">SUM('4-Acid'!#REF!)&gt;0</definedName>
    <definedName name="Anlyt_INAA" localSheetId="5">SUM('Fire Assay'!#REF!)&gt;0</definedName>
    <definedName name="Anlyt_LabNo" localSheetId="9">'4-Acid'!XFD1+1</definedName>
    <definedName name="Anlyt_LabNo" localSheetId="5">'Fire Assay'!XFD1+1</definedName>
    <definedName name="Anlyt_LabRefLastCol" localSheetId="9">ADDRESS(MATCH(REPT("z",255),'4-Acid'!#REF!),COLUMN('4-Acid'!XFD:XFD),2)</definedName>
    <definedName name="Anlyt_LabRefLastCol" localSheetId="5">ADDRESS(MATCH(REPT("z",255),'Fire Assay'!#REF!),COLUMN('Fire Assay'!XFD:XFD),2)</definedName>
    <definedName name="Anlyt_LabRefThisCol" localSheetId="9">ADDRESS(MATCH(REPT("z",255),'4-Acid'!#REF!),COLUMN('4-Acid'!A:A),2)</definedName>
    <definedName name="Anlyt_LabRefThisCol" localSheetId="5">ADDRESS(MATCH(REPT("z",255),'Fire Assay'!#REF!),COLUMN('Fire Assay'!A:A),2)</definedName>
    <definedName name="Anlyt_UOMdp" localSheetId="9">VLOOKUP('4-Acid'!$A1048575,CertVal_AnUOM,CertVal_AnUOMdpCols,FALSE)</definedName>
    <definedName name="Anlyt_UOMdp" localSheetId="5">VLOOKUP('Fire Assay'!$A1048575,CertVal_AnUOM,CertVal_AnUOMdpCols,FALSE)</definedName>
    <definedName name="Anlyt_UOMdpSD" localSheetId="9">VLOOKUP('4-Acid'!$A1048574,CertVal_AnUOM,CertVal_AnUOMdpCols+1,FALSE)</definedName>
    <definedName name="Anlyt_UOMdpSD" localSheetId="5">VLOOKUP('Fire Assay'!$A1048574,CertVal_AnUOM,CertVal_AnUOMdpCols+1,FALSE)</definedName>
    <definedName name="Anlyt_UOMn" localSheetId="9">IF('4-Acid'!$Y1048576=1,'4-Acid'!Anlyt_UOMu,VLOOKUP('4-Acid'!$A1048576,CertVal_AnUOM,CertVal_AnUOMnCols,FALSE))</definedName>
    <definedName name="Anlyt_UOMn" localSheetId="5">IF('Fire Assay'!$Y1048576=1,'Fire Assay'!Anlyt_UOMu,VLOOKUP('Fire Assay'!$A1048576,CertVal_AnUOM,CertVal_AnUOMnCols,FALSE))</definedName>
    <definedName name="Anlyt_UOMu" localSheetId="9">VLOOKUP('4-Acid'!$A1048576,CertVal_AnUOM,[0]!CertVal_AnUOMuCols,FALSE)</definedName>
    <definedName name="Anlyt_UOMu" localSheetId="5">VLOOKUP('Fire Assay'!$A1048576,CertVal_AnUOM,[0]!CertVal_AnUOMuCols,FALSE)</definedName>
    <definedName name="Anlyt_UOMx" localSheetId="9">VLOOKUP('4-Acid'!$A1,CertVal_AnUOM,CertVal_AnUOMxCols,FALSE)</definedName>
    <definedName name="Anlyt_UOMx" localSheetId="5">VLOOKUP('Fire Assay'!$A1,CertVal_AnUOM,CertVal_AnUOMxCols,FALSE)</definedName>
    <definedName name="CertVal_1SD" localSheetId="1">IF('Certified Values'!CertVal_IsBlnkRow,"",'Certified Values'!#REF!*'Certified Values'!#REF!)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Values'!CertVal_IsBlnkRow,"",'Certified Values'!#REF!*'Certified Values'!#REF!)</definedName>
    <definedName name="CertVal_CIH" localSheetId="1">IF('Certified Values'!CertVal_IsBlnkRow,"",'Certified Values'!#REF!*'Certified Values'!#REF!)</definedName>
    <definedName name="CertVal_CIL" localSheetId="1">IF('Certified Values'!CertVal_IsBlnkRow,"",'Certified Values'!#REF!*'Certified Values'!#REF!)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OFFSET(#REF!,'Certified Values'!CertVal_DPRow,'Certified Values'!CertVal_DPCol+'Certified Values'!CertVal_DPCol1SD)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Values'!CertVal_IsBlnkRow,"",OFFSET(#REF!,'Certified Values'!CertVal_DPRow,'Certified Values'!CertVal_DPCol))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9">COUNTA('Certified Values'!#REF!)=0</definedName>
    <definedName name="CertVal_IsBlnkRow" localSheetId="1">COUNTA('Certified Values'!#REF!)=0</definedName>
    <definedName name="CertVal_IsBlnkRow" localSheetId="5">COUNTA('Certified Values'!#REF!)=0</definedName>
    <definedName name="CertVal_IsBlnkRowNext" localSheetId="9">COUNTA('Certified Values'!#REF!)=0</definedName>
    <definedName name="CertVal_IsBlnkRowNext" localSheetId="1">COUNTA('Certified Values'!#REF!)=0</definedName>
    <definedName name="CertVal_IsBlnkRowNext" localSheetId="5">COUNTA('Certified Values'!#REF!)=0</definedName>
    <definedName name="CertVal_Ratio1SDCV" localSheetId="1">IF('Certified Values'!CertVal_IsBlnkRow,"",'Certified Values'!#REF!/'Certified Values'!#REF!)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9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Values'!$B$3:$B$21,0)),'Indicative Values'!IndVal_TableLU2,IF('Indicative Values'!IndVal_TableUOM1="Y",OFFSET('Indicative Values'!$D$2,MATCH(TRIM('Indicative Values'!XFD1),'Indicative Values'!$B$3:$B$21,0),0),"Diff UOM"))</definedName>
    <definedName name="IndVal_TableLU2" localSheetId="2">IF(ISNA(MATCH(TRIM('Indicative Values'!XFD1),'Indicative Values'!$E$3:$E$21,0)),'Indicative Values'!IndVal_TableLU3,IF('Indicative Values'!IndVal_TableUOM2="Y",OFFSET('Indicative Values'!$G$2,MATCH(TRIM('Indicative Values'!XFD1),'Indicative Values'!$E$3:$E$21,0),0),"Diff UOM"))</definedName>
    <definedName name="IndVal_TableLU3" localSheetId="2">IF(ISNA(MATCH(TRIM('Indicative Values'!XFD1),'Indicative Values'!$H$3:$H$21,0)),"No Value",IF('Indicative Values'!IndVal_TableUOM3="Y",OFFSET('Indicative Values'!$J$2,MATCH(TRIM('Indicative Values'!XFD1),'Indicative Values'!$H$3:$H$21,0),0),"Diff UOM"))</definedName>
    <definedName name="IndVal_TableUOM1" localSheetId="2">IF(ISNA(MATCH(TRIM('Indicative Values'!XFD1),'Indicative Values'!$B$3:$B$21,0)),'Indicative Values'!IndVal_TableUOM2,IF(OFFSET('Indicative Values'!$C$2,MATCH(TRIM('Indicative Values'!XFD1),'Indicative Values'!$B$3:$B$21,0),0)='Indicative Values'!A$2,"Y","N"))</definedName>
    <definedName name="IndVal_TableUOM2" localSheetId="2">IF(ISNA(MATCH(TRIM('Indicative Values'!XFD1),'Indicative Values'!$E$3:$E$21,0)),'Indicative Values'!IndVal_TableUOM3,IF(OFFSET('Indicative Values'!$F$2,MATCH(TRIM('Indicative Values'!XFD1),'Indicative Values'!$E$3:$E$21,0),0)='Indicative Values'!A$2,"Y","N"))</definedName>
    <definedName name="IndVal_TableUOM3" localSheetId="2">IF(ISNA(MATCH(TRIM('Indicative Values'!XFD1),'Indicative Values'!$H$3:$H$21,0)),"No Value",IF(OFFSET('Indicative Values'!$I$2,MATCH(TRIM('Indicative Values'!XFD1),'Indicative Values'!$H$3:$H$21,0),0)='Indicative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71027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<sst xmlns="http://schemas.openxmlformats.org/spreadsheetml/2006/main" count="3774" uniqueCount="344">
  <si>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</si>
  <si>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</si>
  <si>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</si>
  <si>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</si>
  <si>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</si>
  <si>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</si>
  <si>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</si>
  <si>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</si>
  <si>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</si>
  <si>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</si>
  <si>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</si>
  <si>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</si>
  <si>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</si>
  <si>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</si>
  <si>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</si>
  <si>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</si>
  <si>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</si>
  <si>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</si>
  <si>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</si>
  <si>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</si>
  <si>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</si>
  <si>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</si>
  <si>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</si>
  <si>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</si>
  <si>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</si>
  <si>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</si>
  <si>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</si>
  <si>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</si>
  <si>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</si>
  <si>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</si>
  <si>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</si>
  <si>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</si>
  <si>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</si>
  <si>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</si>
  <si>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</si>
  <si>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</si>
  <si>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</si>
  <si>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</si>
  <si>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</si>
  <si>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</si>
  <si>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</si>
  <si>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</si>
  <si>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</si>
  <si>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</si>
  <si>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</si>
  <si>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</si>
  <si>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</si>
  <si>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</si>
  <si>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</si>
  <si>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</si>
  <si>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</si>
  <si>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</si>
  <si>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</si>
  <si>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</si>
  <si>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</si>
  <si>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</si>
  <si>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</si>
  <si>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</si>
  <si>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</si>
  <si>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</si>
  <si>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</si>
  <si>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</si>
  <si>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</si>
  <si>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</si>
  <si>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</si>
  <si>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</si>
  <si>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</si>
  <si>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</si>
  <si>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</si>
  <si>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</si>
  <si>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</si>
  <si>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</si>
  <si>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</si>
  <si>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</si>
  <si>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</si>
  <si>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</si>
  <si>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</si>
  <si>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</si>
  <si>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</si>
  <si>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</si>
  <si>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</si>
  <si>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</si>
  <si>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</si>
  <si>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</si>
  <si>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Ge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</si>
  <si>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</si>
  <si>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</si>
  <si>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</si>
  <si>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</si>
  <si>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</si>
  <si>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</si>
  <si>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</si>
  <si>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</si>
  <si>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</si>
  <si>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</si>
  <si>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</si>
  <si>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</si>
  <si>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</si>
  <si>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</si>
  <si>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</si>
  <si>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</si>
  <si>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</si>
  <si>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</si>
  <si>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</si>
  <si>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</si>
  <si>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</si>
  <si>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IND</t>
  </si>
  <si>
    <t>&lt; 0.2</t>
  </si>
  <si>
    <t>Au</t>
  </si>
  <si>
    <t>&lt; 1</t>
  </si>
  <si>
    <t>&lt; 2</t>
  </si>
  <si>
    <t>&lt; 0.1</t>
  </si>
  <si>
    <t>&lt; 0.01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</si>
  <si>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</si>
  <si>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</si>
  <si>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</si>
  <si>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</si>
  <si>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</si>
  <si>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</si>
  <si>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</si>
  <si>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</si>
  <si>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</si>
  <si>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</si>
  <si>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</si>
  <si>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</si>
  <si>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</si>
  <si>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</si>
  <si>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4-Acid Digestion</t>
  </si>
  <si>
    <t>Lab</t>
  </si>
  <si>
    <t>No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</si>
  <si>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</si>
  <si>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</si>
  <si>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</si>
  <si>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</si>
  <si>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</si>
  <si>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</si>
  <si>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</si>
  <si>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</si>
  <si>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</si>
  <si>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</si>
  <si>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</si>
  <si>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</si>
  <si>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</si>
  <si>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</si>
  <si>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</si>
  <si>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</si>
  <si>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&lt; 0.5</t>
  </si>
  <si>
    <t>Indicative</t>
  </si>
  <si>
    <t>04</t>
  </si>
  <si>
    <t>4A*MS</t>
  </si>
  <si>
    <t>4A*OES/MS</t>
  </si>
  <si>
    <t>&lt; 0.05</t>
  </si>
  <si>
    <t>&lt; 0.02</t>
  </si>
  <si>
    <t>&lt; 0.002</t>
  </si>
  <si>
    <t>&lt; 0.005</t>
  </si>
  <si>
    <t>fire assay with ICP-OES finish</t>
  </si>
  <si>
    <t>fire assay with ICP-MS finish</t>
  </si>
  <si>
    <t>4-acid (HF-HNO3-HClO4-HCl) digest with ICP-MS finish</t>
  </si>
  <si>
    <t>4-acid (HF-HNO3-HClO4-HCl) digest with ICP-OES or ICP-MS finish as appropriate</t>
  </si>
  <si>
    <t>4-acid (HF-HNO3-HClO4-HCl) digest with ICP-OES finish</t>
  </si>
  <si>
    <t>Au, Gold (ppb)</t>
  </si>
  <si>
    <t>Ba, Barium (ppm)</t>
  </si>
  <si>
    <t>Cd, Cadmium (ppm)</t>
  </si>
  <si>
    <t>Co, Cobalt (ppm)</t>
  </si>
  <si>
    <t>Cu, Copper (ppm)</t>
  </si>
  <si>
    <t>Fe, Iron (wt.%)</t>
  </si>
  <si>
    <t>Mo, Molybdenum (ppm)</t>
  </si>
  <si>
    <t>Ni, Nickel (ppm)</t>
  </si>
  <si>
    <t>Pb, Lead (ppm)</t>
  </si>
  <si>
    <t>Sn, Tin (ppm)</t>
  </si>
  <si>
    <t>Th, Thorium (ppm)</t>
  </si>
  <si>
    <t>U, Uranium (ppm)</t>
  </si>
  <si>
    <t>W, Tungsten (ppm)</t>
  </si>
  <si>
    <t>Zn, Zinc (ppm)</t>
  </si>
  <si>
    <t>Analytical results for Au in OREAS 26a (Certified Value 1 ppb)</t>
  </si>
  <si>
    <t>Analytical results for Pd in OREAS 26a (Indicative Value &lt; 1 ppb)</t>
  </si>
  <si>
    <t>Analytical results for Pt in OREAS 26a (Indicative Value &lt; 1 ppb)</t>
  </si>
  <si>
    <t>Analytical results for Ag in OREAS 26a (Indicative Value 0.068 ppm)</t>
  </si>
  <si>
    <t>Analytical results for Al in OREAS 26a (Indicative Value 7.55 wt.%)</t>
  </si>
  <si>
    <t>Analytical results for As in OREAS 26a (Indicative Value &lt; 1 ppm)</t>
  </si>
  <si>
    <t>Analytical results for Ba in OREAS 26a (Certified Value 281 ppm)</t>
  </si>
  <si>
    <t>Analytical results for Be in OREAS 26a (Indicative Value 0.98 ppm)</t>
  </si>
  <si>
    <t>Analytical results for Bi in OREAS 26a (Indicative Value 0.017 ppm)</t>
  </si>
  <si>
    <t>Analytical results for Ca in OREAS 26a (Indicative Value 6.03 wt.%)</t>
  </si>
  <si>
    <t>Analytical results for Cd in OREAS 26a (Certified Value 0.052 ppm)</t>
  </si>
  <si>
    <t>Analytical results for Ce in OREAS 26a (Indicative Value 36.8 ppm)</t>
  </si>
  <si>
    <t>Analytical results for Co in OREAS 26a (Certified Value 46.1 ppm)</t>
  </si>
  <si>
    <t>Analytical results for Cr in OREAS 26a (Indicative Value 219 ppm)</t>
  </si>
  <si>
    <t>Analytical results for Cs in OREAS 26a (Indicative Value 0.78 ppm)</t>
  </si>
  <si>
    <t>Analytical results for Cu in OREAS 26a (Certified Value 50 ppm)</t>
  </si>
  <si>
    <t>Analytical results for Dy in OREAS 26a (Indicative Value 4.26 ppm)</t>
  </si>
  <si>
    <t>Analytical results for Er in OREAS 26a (Indicative Value 2.06 ppm)</t>
  </si>
  <si>
    <t>Analytical results for Eu in OREAS 26a (Indicative Value 1.55 ppm)</t>
  </si>
  <si>
    <t>Analytical results for Fe in OREAS 26a (Certified Value 7.76 wt.%)</t>
  </si>
  <si>
    <t>Analytical results for Ga in OREAS 26a (Indicative Value 20.5 ppm)</t>
  </si>
  <si>
    <t>Analytical results for Gd in OREAS 26a (Indicative Value 4.92 ppm)</t>
  </si>
  <si>
    <t>Analytical results for Ge in OREAS 26a (Indicative Value 0.23 ppm)</t>
  </si>
  <si>
    <t>Analytical results for Hf in OREAS 26a (Indicative Value 3.56 ppm)</t>
  </si>
  <si>
    <t>Analytical results for Ho in OREAS 26a (Indicative Value 0.8 ppm)</t>
  </si>
  <si>
    <t>Analytical results for In in OREAS 26a (Indicative Value 0.051 ppm)</t>
  </si>
  <si>
    <t>Analytical results for K in OREAS 26a (Indicative Value 0.599 wt.%)</t>
  </si>
  <si>
    <t>Analytical results for La in OREAS 26a (Indicative Value 19.4 ppm)</t>
  </si>
  <si>
    <t>Analytical results for Li in OREAS 26a (Indicative Value 8.27 ppm)</t>
  </si>
  <si>
    <t>Analytical results for Lu in OREAS 26a (Indicative Value 0.2 ppm)</t>
  </si>
  <si>
    <t>Analytical results for Mg in OREAS 26a (Indicative Value 4.31 wt.%)</t>
  </si>
  <si>
    <t>Analytical results for Mn in OREAS 26a (Indicative Value 0.108 wt.%)</t>
  </si>
  <si>
    <t>Analytical results for Mo in OREAS 26a (Certified Value 1.5 ppm)</t>
  </si>
  <si>
    <t>Analytical results for Na in OREAS 26a (Indicative Value 2.3 wt.%)</t>
  </si>
  <si>
    <t>Analytical results for Nb in OREAS 26a (Indicative Value 20.2 ppm)</t>
  </si>
  <si>
    <t>Analytical results for Nd in OREAS 26a (Indicative Value 18.9 ppm)</t>
  </si>
  <si>
    <t>Analytical results for Ni in OREAS 26a (Certified Value 163 ppm)</t>
  </si>
  <si>
    <t>Analytical results for P in OREAS 26a (Indicative Value 0.134 wt.%)</t>
  </si>
  <si>
    <t>Analytical results for Pb in OREAS 26a (Certified Value 2.73 ppm)</t>
  </si>
  <si>
    <t>Analytical results for Pr in OREAS 26a (Indicative Value 4.64 ppm)</t>
  </si>
  <si>
    <t>Analytical results for Rb in OREAS 26a (Indicative Value 21.3 ppm)</t>
  </si>
  <si>
    <t>Analytical results for Re in OREAS 26a (Indicative Value &lt; 0.01 ppm)</t>
  </si>
  <si>
    <t>Analytical results for S in OREAS 26a (Indicative Value 0.025 wt.%)</t>
  </si>
  <si>
    <t>Analytical results for Sb in OREAS 26a (Indicative Value 0.075 ppm)</t>
  </si>
  <si>
    <t>Analytical results for Sc in OREAS 26a (Indicative Value 20.2 ppm)</t>
  </si>
  <si>
    <t>Analytical results for Se in OREAS 26a (Indicative Value 1.27 ppm)</t>
  </si>
  <si>
    <t>Analytical results for Sm in OREAS 26a (Indicative Value 4.56 ppm)</t>
  </si>
  <si>
    <t>Analytical results for Sn in OREAS 26a (Certified Value 1.57 ppm)</t>
  </si>
  <si>
    <t>Analytical results for Sr in OREAS 26a (Indicative Value 409 ppm)</t>
  </si>
  <si>
    <t>Analytical results for Ta in OREAS 26a (Indicative Value 1.22 ppm)</t>
  </si>
  <si>
    <t>Analytical results for Tb in OREAS 26a (Indicative Value 0.76 ppm)</t>
  </si>
  <si>
    <t>Analytical results for Te in OREAS 26a (Indicative Value &lt; 2 ppm)</t>
  </si>
  <si>
    <t>Analytical results for Th in OREAS 26a (Certified Value 2.75 ppm)</t>
  </si>
  <si>
    <t>Analytical results for Ti in OREAS 26a (Indicative Value 1.05 wt.%)</t>
  </si>
  <si>
    <t>Analytical results for Tl in OREAS 26a (Indicative Value 0.079 ppm)</t>
  </si>
  <si>
    <t>Analytical results for Tm in OREAS 26a (Indicative Value 0.3 ppm)</t>
  </si>
  <si>
    <t>Analytical results for U in OREAS 26a (Certified Value 0.72 ppm)</t>
  </si>
  <si>
    <t>Analytical results for V in OREAS 26a (Indicative Value 156 ppm)</t>
  </si>
  <si>
    <t>Analytical results for W in OREAS 26a (Certified Value 0.5 ppm)</t>
  </si>
  <si>
    <t>Analytical results for Y in OREAS 26a (Indicative Value 21.9 ppm)</t>
  </si>
  <si>
    <t>Analytical results for Yb in OREAS 26a (Indicative Value 1.66 ppm)</t>
  </si>
  <si>
    <t>Analytical results for Zn in OREAS 26a (Certified Value 107 ppm)</t>
  </si>
  <si>
    <t>Analytical results for Zr in OREAS 26a (Indicative Value 140 ppm)</t>
  </si>
  <si>
    <t/>
  </si>
  <si>
    <t>Table 3. Indicative Values for OREAS 26a</t>
  </si>
  <si>
    <t>Table 2. Certified Values, SD's, 95% Confidence and Tolerance Limits for OREAS 26a</t>
  </si>
  <si>
    <t>SD</t>
  </si>
  <si>
    <t>Table 1. Abbreviations used for OREAS 26a</t>
  </si>
  <si>
    <t>&lt;1</t>
  </si>
  <si>
    <t>Analytical results for Ag in OREAS 26a (Indicative Value &lt; 0.1 ppm)</t>
  </si>
  <si>
    <t>ABL*MS</t>
  </si>
  <si>
    <t>Z-Score (Absolute)</t>
  </si>
  <si>
    <t>NA</t>
  </si>
  <si>
    <t>Analytical results for As in OREAS 26a (Indicative Value 0.5 ppm)</t>
  </si>
  <si>
    <t>Analytical results for Ba in OREAS 26a (Indicative Value 268 ppm)</t>
  </si>
  <si>
    <t>Analytical results for Be in OREAS 26a (Indicative Value 1.4 ppm)</t>
  </si>
  <si>
    <t>Analytical results for Bi in OREAS 26a (Indicative Value &lt; 0.02 ppm)</t>
  </si>
  <si>
    <t>Analytical results for Cd in OREAS 26a (Indicative Value &lt; 0.1 ppm)</t>
  </si>
  <si>
    <t>Analytical results for Ce in OREAS 26a (Indicative Value 34.1 ppm)</t>
  </si>
  <si>
    <t>Analytical results for Co in OREAS 26a (Indicative Value 47.5 ppm)</t>
  </si>
  <si>
    <t>Analytical results for Cr in OREAS 26a (Indicative Value 277 ppm)</t>
  </si>
  <si>
    <t>Analytical results for Cs in OREAS 26a (Indicative Value 0.88 ppm)</t>
  </si>
  <si>
    <t>Analytical results for Cu in OREAS 26a (Indicative Value 46 ppm)</t>
  </si>
  <si>
    <t>Analytical results for Dy in OREAS 26a (Indicative Value 4.43 ppm)</t>
  </si>
  <si>
    <t>Analytical results for Er in OREAS 26a (Indicative Value 2.11 ppm)</t>
  </si>
  <si>
    <t>Analytical results for Eu in OREAS 26a (Indicative Value 1.72 ppm)</t>
  </si>
  <si>
    <t>Analytical results for Ga in OREAS 26a (Indicative Value 20.7 ppm)</t>
  </si>
  <si>
    <t>Analytical results for Gd in OREAS 26a (Indicative Value 5.11 ppm)</t>
  </si>
  <si>
    <t>Analytical results for Hf in OREAS 26a (Indicative Value 3.58 ppm)</t>
  </si>
  <si>
    <t>Analytical results for Ho in OREAS 26a (Indicative Value 0.85 ppm)</t>
  </si>
  <si>
    <t>Analytical results for In in OREAS 26a (Indicative Value 0.038 ppm)</t>
  </si>
  <si>
    <t>Analytical results for La in OREAS 26a (Indicative Value 17.8 ppm)</t>
  </si>
  <si>
    <t>Analytical results for Lu in OREAS 26a (Indicative Value 0.23 ppm)</t>
  </si>
  <si>
    <t>Analytical results for Mn in OREAS 26a (Indicative Value 0.106 wt.%)</t>
  </si>
  <si>
    <t>Analytical results for Mo in OREAS 26a (Indicative Value 1.2 ppm)</t>
  </si>
  <si>
    <t>Analytical results for Nb in OREAS 26a (Indicative Value 18.6 ppm)</t>
  </si>
  <si>
    <t>Analytical results for Nd in OREAS 26a (Indicative Value 20 ppm)</t>
  </si>
  <si>
    <t>Analytical results for Ni in OREAS 26a (Indicative Value 149 ppm)</t>
  </si>
  <si>
    <t>Analytical results for Pb in OREAS 26a (Indicative Value 2 ppm)</t>
  </si>
  <si>
    <t>Analytical results for Pr in OREAS 26a (Indicative Value 4.59 ppm)</t>
  </si>
  <si>
    <t>Analytical results for Rb in OREAS 26a (Indicative Value 20.9 ppm)</t>
  </si>
  <si>
    <t>Analytical results for Sc in OREAS 26a (Indicative Value 20.7 ppm)</t>
  </si>
  <si>
    <t>Analytical results for Se in OREAS 26a (Indicative Value &lt; 5 ppm)</t>
  </si>
  <si>
    <t>&lt; 5</t>
  </si>
  <si>
    <t>Analytical results for Sm in OREAS 26a (Indicative Value 5.24 ppm)</t>
  </si>
  <si>
    <t>Analytical results for Sn in OREAS 26a (Indicative Value 2.5 ppm)</t>
  </si>
  <si>
    <t>Analytical results for Sr in OREAS 26a (Indicative Value 399 ppm)</t>
  </si>
  <si>
    <t>Analytical results for Ta in OREAS 26a (Indicative Value 1.2 ppm)</t>
  </si>
  <si>
    <t>Analytical results for Tb in OREAS 26a (Indicative Value 0.77 ppm)</t>
  </si>
  <si>
    <t>Analytical results for Te in OREAS 26a (Indicative Value 0.5 ppm)</t>
  </si>
  <si>
    <t>Analytical results for Th in OREAS 26a (Indicative Value 2.77 ppm)</t>
  </si>
  <si>
    <t>Analytical results for Ti in OREAS 26a (Indicative Value 1.07 wt.%)</t>
  </si>
  <si>
    <t>Analytical results for Tl in OREAS 26a (Indicative Value &lt; 0.2 ppm)</t>
  </si>
  <si>
    <t>Analytical results for Tm in OREAS 26a (Indicative Value 0.28 ppm)</t>
  </si>
  <si>
    <t>Analytical results for U in OREAS 26a (Indicative Value 0.85 ppm)</t>
  </si>
  <si>
    <t>Analytical results for V in OREAS 26a (Indicative Value 157 ppm)</t>
  </si>
  <si>
    <t>Analytical results for W in OREAS 26a (Indicative Value 0.33 ppm)</t>
  </si>
  <si>
    <t>Analytical results for Y in OREAS 26a (Indicative Value 23 ppm)</t>
  </si>
  <si>
    <t>Analytical results for Yb in OREAS 26a (Indicative Value 1.52 ppm)</t>
  </si>
  <si>
    <t>Analytical results for Zn in OREAS 26a (Indicative Value 95 ppm)</t>
  </si>
  <si>
    <t>Analytical results for Zr in OREAS 26a (Indicative Value 127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</si>
  <si>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26a (Indicative Value 14.44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</si>
  <si>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</si>
  <si>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</si>
  <si>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26a (Indicative Value &lt; 10 ppm)</t>
  </si>
  <si>
    <t>&lt; 10</t>
  </si>
  <si>
    <t>Analytical results for Ba in OREAS 26a (Indicative Value 300 ppm)</t>
  </si>
  <si>
    <t>Analytical results for CaO in OREAS 26a (Indicative Value 8.6 wt.%)</t>
  </si>
  <si>
    <t>CaO</t>
  </si>
  <si>
    <t>Analytical results for Co in OREAS 26a (Indicative Value 50 ppm)</t>
  </si>
  <si>
    <t>Analytical results for Cr in OREAS 26a (Indicative Value 290 ppm)</t>
  </si>
  <si>
    <t>Analytical results for Cu in OREAS 26a (Indicative Value 60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</si>
  <si>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26a (Indicative Value 11.35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</si>
  <si>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</si>
  <si>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26a (Indicative Value 0.732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</si>
  <si>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</si>
  <si>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26a (Indicative Value 7.27 wt.%)</t>
  </si>
  <si>
    <t>MgO</t>
  </si>
  <si>
    <t>Analytical results for MnO in OREAS 26a (Indicative Value 0.15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</si>
  <si>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</si>
  <si>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26a (Indicative Value 3.13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</si>
  <si>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</si>
  <si>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26a (Indicative Value 170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</si>
  <si>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26a (Indicative Value 0.317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</si>
  <si>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</si>
  <si>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26a (Indicative Value 12.5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</si>
  <si>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26a (Indicative Value 51.59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</si>
  <si>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</si>
  <si>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26a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</si>
  <si>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26a (Indicative Value 0.035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</si>
  <si>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</si>
  <si>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26a (Indicative Value 1.81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</si>
  <si>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</si>
  <si>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26a (Indicative Value &lt; 10 ppm)</t>
  </si>
  <si>
    <t>Analytical results for Zn in OREAS 26a (Indicative Value 120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</si>
  <si>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26a (Indicative Value 0.5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</si>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</sst>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&quot;g&quot;"/>
  </numFmts>
  <fonts count="45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  <xf numFmtId="0" fontId="2" fillId="0" borderId="0" applyBorder="0" applyAlignment="0"/>
  </cellStyleXfs>
  <cellXfs count="346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2" fontId="4" fillId="29" borderId="0" xfId="0" applyNumberFormat="1" applyFont="1" applyFill="1" applyBorder="1" applyAlignment="1">
      <alignment horizontal="center"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6" xfId="0" applyFont="1" applyBorder="1" applyAlignment="1" applyProtection="1">
      <alignment horizontal="center"/>
    </xf>
    <xf numFmtId="0" fontId="2" fillId="0" borderId="67" xfId="0" applyFont="1" applyBorder="1" applyAlignment="1" applyProtection="1">
      <alignment horizontal="center"/>
    </xf>
    <xf numFmtId="2" fontId="2" fillId="0" borderId="66" xfId="0" applyNumberFormat="1" applyFont="1" applyFill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0" fontId="2" fillId="0" borderId="70" xfId="0" applyFont="1" applyBorder="1" applyAlignment="1" applyProtection="1">
      <alignment horizontal="center"/>
    </xf>
    <xf numFmtId="0" fontId="2" fillId="0" borderId="71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5" xfId="0" applyNumberFormat="1" applyFont="1" applyFill="1" applyBorder="1" applyAlignment="1" applyProtection="1">
      <alignment horizontal="center"/>
    </xf>
    <xf numFmtId="2" fontId="2" fillId="0" borderId="65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6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72" xfId="0" applyFont="1" applyBorder="1"/>
    <xf numFmtId="0" fontId="37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8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" fillId="31" borderId="65" xfId="0" applyNumberFormat="1" applyFont="1" applyFill="1" applyBorder="1" applyAlignment="1" applyProtection="1">
      <alignment horizontal="center"/>
    </xf>
    <xf numFmtId="2" fontId="2" fillId="31" borderId="65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69" xfId="0" applyFont="1" applyBorder="1"/>
    <xf numFmtId="2" fontId="2" fillId="32" borderId="65" xfId="0" applyNumberFormat="1" applyFont="1" applyFill="1" applyBorder="1" applyAlignment="1">
      <alignment horizontal="center"/>
    </xf>
    <xf numFmtId="2" fontId="2" fillId="32" borderId="65" xfId="0" applyNumberFormat="1" applyFont="1" applyFill="1" applyBorder="1" applyAlignment="1" applyProtection="1">
      <alignment horizontal="center"/>
    </xf>
    <xf numFmtId="165" fontId="2" fillId="0" borderId="69" xfId="0" applyNumberFormat="1" applyFont="1" applyFill="1" applyBorder="1" applyAlignment="1">
      <alignment horizontal="center" vertical="center"/>
    </xf>
    <xf numFmtId="2" fontId="2" fillId="0" borderId="72" xfId="0" applyNumberFormat="1" applyFont="1" applyFill="1" applyBorder="1" applyAlignment="1">
      <alignment horizontal="center" vertical="center"/>
    </xf>
    <xf numFmtId="164" fontId="2" fillId="0" borderId="69" xfId="0" applyNumberFormat="1" applyFont="1" applyFill="1" applyBorder="1" applyAlignment="1">
      <alignment horizontal="center" vertical="center"/>
    </xf>
    <xf numFmtId="1" fontId="2" fillId="0" borderId="72" xfId="0" applyNumberFormat="1" applyFont="1" applyFill="1" applyBorder="1" applyAlignment="1">
      <alignment horizontal="center" vertical="center"/>
    </xf>
    <xf numFmtId="165" fontId="2" fillId="0" borderId="72" xfId="0" applyNumberFormat="1" applyFont="1" applyFill="1" applyBorder="1" applyAlignment="1">
      <alignment horizontal="center" vertical="center"/>
    </xf>
    <xf numFmtId="2" fontId="2" fillId="0" borderId="69" xfId="0" applyNumberFormat="1" applyFont="1" applyFill="1" applyBorder="1" applyAlignment="1">
      <alignment horizontal="center" vertical="center"/>
    </xf>
    <xf numFmtId="164" fontId="2" fillId="0" borderId="72" xfId="0" applyNumberFormat="1" applyFont="1" applyFill="1" applyBorder="1" applyAlignment="1">
      <alignment horizontal="center" vertical="center"/>
    </xf>
    <xf numFmtId="1" fontId="2" fillId="0" borderId="69" xfId="0" applyNumberFormat="1" applyFont="1" applyFill="1" applyBorder="1" applyAlignment="1">
      <alignment horizontal="center"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1" fontId="4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4" fillId="30" borderId="72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5" xfId="0" applyNumberFormat="1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57" xfId="0" applyNumberFormat="1" applyFont="1" applyFill="1" applyBorder="1" applyAlignment="1">
      <alignment horizontal="center" vertical="center"/>
    </xf>
    <xf numFmtId="1" fontId="2" fillId="0" borderId="74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65" xfId="0" applyNumberFormat="1" applyFont="1" applyFill="1" applyBorder="1" applyAlignment="1" applyProtection="1">
      <alignment horizontal="center"/>
    </xf>
    <xf numFmtId="1" fontId="2" fillId="31" borderId="65" xfId="0" applyNumberFormat="1" applyFont="1" applyFill="1" applyBorder="1" applyAlignment="1" applyProtection="1">
      <alignment horizontal="center"/>
    </xf>
    <xf numFmtId="1" fontId="2" fillId="0" borderId="65" xfId="0" applyNumberFormat="1" applyFont="1" applyBorder="1" applyAlignment="1">
      <alignment horizontal="center"/>
    </xf>
    <xf numFmtId="1" fontId="2" fillId="31" borderId="65" xfId="0" applyNumberFormat="1" applyFont="1" applyFill="1" applyBorder="1" applyAlignment="1">
      <alignment horizontal="center"/>
    </xf>
    <xf numFmtId="1" fontId="2" fillId="0" borderId="69" xfId="0" applyNumberFormat="1" applyFont="1" applyBorder="1"/>
    <xf numFmtId="1" fontId="2" fillId="0" borderId="0" xfId="0" applyNumberFormat="1" applyFont="1" applyBorder="1"/>
    <xf numFmtId="1" fontId="36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31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31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32" borderId="10" xfId="0" applyNumberFormat="1" applyFont="1" applyFill="1" applyBorder="1" applyAlignment="1">
      <alignment horizontal="center"/>
    </xf>
    <xf numFmtId="1" fontId="2" fillId="32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65" fontId="2" fillId="0" borderId="65" xfId="0" applyNumberFormat="1" applyFont="1" applyFill="1" applyBorder="1" applyAlignment="1" applyProtection="1">
      <alignment horizontal="center"/>
    </xf>
    <xf numFmtId="165" fontId="2" fillId="31" borderId="65" xfId="0" applyNumberFormat="1" applyFont="1" applyFill="1" applyBorder="1" applyAlignment="1" applyProtection="1">
      <alignment horizontal="center"/>
    </xf>
    <xf numFmtId="165" fontId="2" fillId="31" borderId="65" xfId="0" applyNumberFormat="1" applyFont="1" applyFill="1" applyBorder="1" applyAlignment="1">
      <alignment horizontal="center"/>
    </xf>
    <xf numFmtId="165" fontId="2" fillId="0" borderId="65" xfId="0" applyNumberFormat="1" applyFont="1" applyBorder="1" applyAlignment="1">
      <alignment horizontal="center"/>
    </xf>
    <xf numFmtId="165" fontId="2" fillId="32" borderId="65" xfId="0" applyNumberFormat="1" applyFont="1" applyFill="1" applyBorder="1" applyAlignment="1">
      <alignment horizontal="center"/>
    </xf>
    <xf numFmtId="165" fontId="2" fillId="0" borderId="69" xfId="0" applyNumberFormat="1" applyFont="1" applyBorder="1"/>
    <xf numFmtId="165" fontId="2" fillId="0" borderId="0" xfId="0" applyNumberFormat="1" applyFont="1" applyBorder="1"/>
    <xf numFmtId="165" fontId="36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55" xfId="0" applyNumberFormat="1" applyFont="1" applyBorder="1" applyAlignment="1">
      <alignment horizontal="center"/>
    </xf>
    <xf numFmtId="2" fontId="2" fillId="0" borderId="69" xfId="0" applyNumberFormat="1" applyFont="1" applyBorder="1"/>
    <xf numFmtId="2" fontId="2" fillId="0" borderId="0" xfId="0" applyNumberFormat="1" applyFont="1" applyBorder="1"/>
    <xf numFmtId="165" fontId="2" fillId="32" borderId="10" xfId="0" applyNumberFormat="1" applyFont="1" applyFill="1" applyBorder="1" applyAlignment="1" applyProtection="1">
      <alignment horizontal="center"/>
    </xf>
    <xf numFmtId="164" fontId="2" fillId="0" borderId="65" xfId="0" applyNumberFormat="1" applyFont="1" applyFill="1" applyBorder="1" applyAlignment="1" applyProtection="1">
      <alignment horizontal="center"/>
    </xf>
    <xf numFmtId="164" fontId="2" fillId="0" borderId="65" xfId="0" applyNumberFormat="1" applyFont="1" applyBorder="1" applyAlignment="1">
      <alignment horizontal="center"/>
    </xf>
    <xf numFmtId="164" fontId="2" fillId="0" borderId="69" xfId="0" applyNumberFormat="1" applyFont="1" applyBorder="1"/>
    <xf numFmtId="164" fontId="2" fillId="0" borderId="0" xfId="0" applyNumberFormat="1" applyFont="1" applyBorder="1"/>
    <xf numFmtId="164" fontId="36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5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31" borderId="65" xfId="0" applyNumberFormat="1" applyFont="1" applyFill="1" applyBorder="1" applyAlignment="1" applyProtection="1">
      <alignment horizontal="center"/>
    </xf>
    <xf numFmtId="164" fontId="2" fillId="31" borderId="10" xfId="0" applyNumberFormat="1" applyFont="1" applyFill="1" applyBorder="1" applyAlignment="1" applyProtection="1">
      <alignment horizontal="center"/>
    </xf>
    <xf numFmtId="164" fontId="2" fillId="32" borderId="10" xfId="0" applyNumberFormat="1" applyFont="1" applyFill="1" applyBorder="1" applyAlignment="1" applyProtection="1">
      <alignment horizontal="center"/>
    </xf>
    <xf numFmtId="164" fontId="2" fillId="31" borderId="10" xfId="0" applyNumberFormat="1" applyFont="1" applyFill="1" applyBorder="1" applyAlignment="1">
      <alignment horizontal="center"/>
    </xf>
    <xf numFmtId="165" fontId="2" fillId="32" borderId="10" xfId="0" applyNumberFormat="1" applyFont="1" applyFill="1" applyBorder="1" applyAlignment="1">
      <alignment horizontal="center"/>
    </xf>
    <xf numFmtId="2" fontId="4" fillId="29" borderId="75" xfId="0" applyNumberFormat="1" applyFont="1" applyFill="1" applyBorder="1" applyAlignment="1">
      <alignment horizontal="center" vertical="center"/>
    </xf>
    <xf numFmtId="0" fontId="4" fillId="29" borderId="73" xfId="46" applyFont="1" applyFill="1" applyBorder="1" applyAlignment="1">
      <alignment horizontal="left" vertical="center"/>
    </xf>
    <xf numFmtId="0" fontId="2" fillId="0" borderId="0" xfId="47" applyFont="1"/>
    <xf numFmtId="164" fontId="25" fillId="0" borderId="0" xfId="47" applyNumberFormat="1" applyFont="1" applyFill="1" applyAlignment="1">
      <alignment vertical="center"/>
    </xf>
    <xf numFmtId="2" fontId="36" fillId="0" borderId="0" xfId="47" applyNumberFormat="1" applyFont="1" applyFill="1" applyBorder="1" applyAlignment="1">
      <alignment horizontal="center"/>
    </xf>
    <xf numFmtId="0" fontId="25" fillId="0" borderId="72" xfId="47" applyFont="1" applyFill="1" applyBorder="1" applyAlignment="1">
      <alignment horizontal="center" vertical="center"/>
    </xf>
    <xf numFmtId="0" fontId="2" fillId="0" borderId="70" xfId="47" applyFont="1" applyBorder="1" applyAlignment="1" applyProtection="1">
      <alignment horizontal="center"/>
    </xf>
    <xf numFmtId="0" fontId="2" fillId="0" borderId="67" xfId="47" applyFont="1" applyBorder="1" applyAlignment="1" applyProtection="1">
      <alignment horizontal="center"/>
    </xf>
    <xf numFmtId="2" fontId="2" fillId="0" borderId="66" xfId="47" applyNumberFormat="1" applyFont="1" applyFill="1" applyBorder="1" applyAlignment="1" applyProtection="1">
      <alignment horizontal="center"/>
    </xf>
    <xf numFmtId="0" fontId="2" fillId="0" borderId="69" xfId="47" applyFont="1" applyBorder="1"/>
    <xf numFmtId="0" fontId="2" fillId="0" borderId="0" xfId="47" applyFont="1" applyBorder="1"/>
    <xf numFmtId="0" fontId="2" fillId="0" borderId="72" xfId="47" applyFont="1" applyBorder="1"/>
    <xf numFmtId="0" fontId="2" fillId="0" borderId="71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6" fontId="2" fillId="0" borderId="11" xfId="47" applyNumberFormat="1" applyFont="1" applyFill="1" applyBorder="1" applyAlignment="1" applyProtection="1">
      <alignment horizontal="center"/>
    </xf>
    <xf numFmtId="0" fontId="2" fillId="0" borderId="66" xfId="47" applyFont="1" applyBorder="1" applyAlignment="1" applyProtection="1">
      <alignment horizontal="center"/>
    </xf>
    <xf numFmtId="165" fontId="2" fillId="31" borderId="68" xfId="47" applyNumberFormat="1" applyFont="1" applyFill="1" applyBorder="1" applyAlignment="1" applyProtection="1">
      <alignment horizontal="center"/>
    </xf>
    <xf numFmtId="165" fontId="2" fillId="0" borderId="69" xfId="47" applyNumberFormat="1" applyFont="1" applyBorder="1"/>
    <xf numFmtId="165" fontId="2" fillId="0" borderId="0" xfId="47" applyNumberFormat="1" applyFont="1" applyBorder="1"/>
    <xf numFmtId="165" fontId="36" fillId="0" borderId="0" xfId="47" applyNumberFormat="1" applyFont="1" applyFill="1" applyBorder="1" applyAlignment="1">
      <alignment horizontal="center"/>
    </xf>
    <xf numFmtId="165" fontId="2" fillId="31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64" xfId="47" applyFont="1" applyBorder="1"/>
    <xf numFmtId="165" fontId="2" fillId="0" borderId="55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6" fillId="0" borderId="0" xfId="47" applyNumberFormat="1" applyFont="1" applyFill="1" applyBorder="1" applyAlignment="1"/>
    <xf numFmtId="0" fontId="2" fillId="33" borderId="0" xfId="47" applyFont="1" applyFill="1" applyBorder="1"/>
    <xf numFmtId="0" fontId="2" fillId="33" borderId="11" xfId="47" applyFont="1" applyFill="1" applyBorder="1"/>
    <xf numFmtId="2" fontId="2" fillId="33" borderId="10" xfId="43" applyNumberFormat="1" applyFont="1" applyFill="1" applyBorder="1" applyAlignment="1">
      <alignment horizontal="center"/>
    </xf>
    <xf numFmtId="0" fontId="38" fillId="0" borderId="18" xfId="47" applyFont="1" applyFill="1" applyBorder="1"/>
    <xf numFmtId="0" fontId="2" fillId="0" borderId="18" xfId="47" applyFont="1" applyFill="1" applyBorder="1"/>
    <xf numFmtId="0" fontId="25" fillId="0" borderId="11" xfId="47" applyFont="1" applyFill="1" applyBorder="1" applyAlignment="1">
      <alignment horizontal="center" vertical="center"/>
    </xf>
    <xf numFmtId="2" fontId="2" fillId="0" borderId="68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5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" fontId="2" fillId="0" borderId="68" xfId="47" applyNumberFormat="1" applyFont="1" applyFill="1" applyBorder="1" applyAlignment="1" applyProtection="1">
      <alignment horizontal="center"/>
    </xf>
    <xf numFmtId="1" fontId="2" fillId="0" borderId="69" xfId="47" applyNumberFormat="1" applyFont="1" applyBorder="1"/>
    <xf numFmtId="1" fontId="2" fillId="0" borderId="0" xfId="47" applyNumberFormat="1" applyFont="1" applyBorder="1"/>
    <xf numFmtId="1" fontId="36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1" fontId="2" fillId="0" borderId="55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2" fontId="2" fillId="31" borderId="68" xfId="47" applyNumberFormat="1" applyFont="1" applyFill="1" applyBorder="1" applyAlignment="1" applyProtection="1">
      <alignment horizontal="center"/>
    </xf>
    <xf numFmtId="2" fontId="2" fillId="31" borderId="10" xfId="47" applyNumberFormat="1" applyFont="1" applyFill="1" applyBorder="1" applyAlignment="1" applyProtection="1">
      <alignment horizontal="center"/>
    </xf>
    <xf numFmtId="164" fontId="2" fillId="0" borderId="68" xfId="47" applyNumberFormat="1" applyFont="1" applyFill="1" applyBorder="1" applyAlignment="1" applyProtection="1">
      <alignment horizontal="center"/>
    </xf>
    <xf numFmtId="164" fontId="2" fillId="0" borderId="69" xfId="47" applyNumberFormat="1" applyFont="1" applyBorder="1"/>
    <xf numFmtId="164" fontId="2" fillId="0" borderId="0" xfId="47" applyNumberFormat="1" applyFont="1" applyBorder="1"/>
    <xf numFmtId="164" fontId="36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55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65" fontId="2" fillId="0" borderId="68" xfId="47" applyNumberFormat="1" applyFont="1" applyFill="1" applyBorder="1" applyAlignment="1" applyProtection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36" fillId="0" borderId="0" xfId="47" applyNumberFormat="1" applyFont="1" applyFill="1" applyBorder="1" applyAlignment="1"/>
    <xf numFmtId="0" fontId="36" fillId="0" borderId="0" xfId="47" applyFont="1" applyFill="1" applyBorder="1" applyAlignment="1"/>
    <xf numFmtId="0" fontId="36" fillId="0" borderId="0" xfId="47" applyFont="1"/>
    <xf numFmtId="164" fontId="2" fillId="31" borderId="68" xfId="47" applyNumberFormat="1" applyFont="1" applyFill="1" applyBorder="1" applyAlignment="1" applyProtection="1">
      <alignment horizontal="center"/>
    </xf>
    <xf numFmtId="164" fontId="2" fillId="31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4" fillId="0" borderId="0" xfId="47" applyNumberFormat="1" applyFont="1" applyAlignment="1">
      <alignment horizontal="centerContinuous" vertical="center"/>
    </xf>
    <xf numFmtId="164" fontId="26" fillId="0" borderId="0" xfId="47" applyNumberFormat="1" applyFont="1" applyAlignment="1">
      <alignment horizontal="centerContinuous" vertical="center"/>
    </xf>
    <xf numFmtId="164" fontId="4" fillId="0" borderId="0" xfId="47" applyNumberFormat="1" applyFont="1" applyAlignment="1">
      <alignment horizontal="left" vertical="center"/>
    </xf>
    <xf numFmtId="164" fontId="25" fillId="0" borderId="0" xfId="47" applyNumberFormat="1" applyFont="1" applyAlignment="1">
      <alignment vertical="center"/>
    </xf>
    <xf numFmtId="164" fontId="2" fillId="30" borderId="77" xfId="47" applyNumberFormat="1" applyFont="1" applyFill="1" applyBorder="1" applyAlignment="1">
      <alignment horizontal="center" vertical="center"/>
    </xf>
    <xf numFmtId="164" fontId="2" fillId="34" borderId="78" xfId="47" applyNumberFormat="1" applyFont="1" applyFill="1" applyBorder="1" applyAlignment="1">
      <alignment horizontal="center" vertical="center"/>
    </xf>
    <xf numFmtId="164" fontId="2" fillId="30" borderId="79" xfId="47" applyNumberFormat="1" applyFont="1" applyFill="1" applyBorder="1" applyAlignment="1">
      <alignment horizontal="center" vertical="center"/>
    </xf>
    <xf numFmtId="164" fontId="2" fillId="30" borderId="56" xfId="47" applyNumberFormat="1" applyFont="1" applyFill="1" applyBorder="1" applyAlignment="1">
      <alignment horizontal="center" vertical="center"/>
    </xf>
    <xf numFmtId="164" fontId="2" fillId="30" borderId="78" xfId="47" applyNumberFormat="1" applyFont="1" applyFill="1" applyBorder="1" applyAlignment="1">
      <alignment horizontal="center" vertical="center"/>
    </xf>
    <xf numFmtId="164" fontId="2" fillId="30" borderId="76" xfId="47" applyNumberFormat="1" applyFont="1" applyFill="1" applyBorder="1" applyAlignment="1">
      <alignment horizontal="center" vertical="center"/>
    </xf>
    <xf numFmtId="164" fontId="2" fillId="30" borderId="18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4" fillId="29" borderId="69" xfId="47" applyNumberFormat="1" applyFont="1" applyFill="1" applyBorder="1" applyAlignment="1">
      <alignment horizontal="left" vertical="center" indent="1"/>
    </xf>
    <xf numFmtId="164" fontId="4" fillId="29" borderId="0" xfId="47" applyNumberFormat="1" applyFont="1" applyFill="1" applyBorder="1" applyAlignment="1">
      <alignment horizontal="center" vertical="center"/>
    </xf>
    <xf numFmtId="2" fontId="42" fillId="29" borderId="0" xfId="47" applyNumberFormat="1" applyFont="1" applyFill="1" applyBorder="1" applyAlignment="1">
      <alignment horizontal="center" vertical="center"/>
    </xf>
    <xf numFmtId="164" fontId="42" fillId="29" borderId="0" xfId="47" applyNumberFormat="1" applyFont="1" applyFill="1" applyBorder="1" applyAlignment="1">
      <alignment horizontal="center" vertical="center"/>
    </xf>
    <xf numFmtId="1" fontId="42" fillId="29" borderId="72" xfId="47" applyNumberFormat="1" applyFont="1" applyFill="1" applyBorder="1" applyAlignment="1">
      <alignment horizontal="center" vertical="center"/>
    </xf>
    <xf numFmtId="164" fontId="35" fillId="0" borderId="69" xfId="46" applyNumberFormat="1" applyBorder="1" applyAlignment="1">
      <alignment horizontal="center" vertical="center"/>
    </xf>
    <xf numFmtId="164" fontId="2" fillId="0" borderId="80" xfId="47" applyNumberFormat="1" applyFont="1" applyBorder="1" applyAlignment="1">
      <alignment horizontal="center" vertical="center"/>
    </xf>
    <xf numFmtId="2" fontId="27" fillId="0" borderId="0" xfId="47" applyNumberFormat="1" applyFont="1" applyBorder="1" applyAlignment="1">
      <alignment horizontal="center" vertical="center"/>
    </xf>
    <xf numFmtId="2" fontId="27" fillId="0" borderId="72" xfId="47" applyNumberFormat="1" applyFont="1" applyBorder="1" applyAlignment="1">
      <alignment horizontal="center" vertical="center"/>
    </xf>
    <xf numFmtId="164" fontId="35" fillId="0" borderId="0" xfId="46" applyNumberFormat="1" applyBorder="1" applyAlignment="1">
      <alignment horizontal="center" vertical="center"/>
    </xf>
    <xf numFmtId="165" fontId="27" fillId="0" borderId="72" xfId="47" applyNumberFormat="1" applyFont="1" applyBorder="1" applyAlignment="1">
      <alignment horizontal="center" vertical="center"/>
    </xf>
    <xf numFmtId="1" fontId="27" fillId="0" borderId="72" xfId="47" applyNumberFormat="1" applyFont="1" applyBorder="1" applyAlignment="1">
      <alignment horizontal="center" vertical="center"/>
    </xf>
    <xf numFmtId="1" fontId="27" fillId="0" borderId="0" xfId="47" applyNumberFormat="1" applyFont="1" applyBorder="1" applyAlignment="1">
      <alignment horizontal="center" vertical="center"/>
    </xf>
    <xf numFmtId="164" fontId="27" fillId="0" borderId="72" xfId="47" applyNumberFormat="1" applyFont="1" applyBorder="1" applyAlignment="1">
      <alignment horizontal="center" vertical="center"/>
    </xf>
    <xf numFmtId="164" fontId="27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35" fillId="0" borderId="14" xfId="46" applyNumberFormat="1" applyBorder="1" applyAlignment="1">
      <alignment horizontal="center" vertical="center"/>
    </xf>
    <xf numFmtId="164" fontId="2" fillId="0" borderId="81" xfId="47" applyNumberFormat="1" applyFont="1" applyBorder="1" applyAlignment="1">
      <alignment horizontal="center" vertical="center"/>
    </xf>
    <xf numFmtId="165" fontId="27" fillId="0" borderId="82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7" fillId="0" borderId="17" xfId="47" applyNumberFormat="1" applyFont="1" applyBorder="1" applyAlignment="1">
      <alignment horizontal="center" vertical="center"/>
    </xf>
    <xf numFmtId="164" fontId="2" fillId="0" borderId="82" xfId="47" applyNumberFormat="1" applyFont="1" applyBorder="1" applyAlignment="1">
      <alignment horizontal="center" vertical="center"/>
    </xf>
    <xf numFmtId="1" fontId="27" fillId="0" borderId="17" xfId="47" applyNumberFormat="1" applyFont="1" applyBorder="1" applyAlignment="1">
      <alignment horizontal="center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2</xdr:col>
      <xdr:colOff>5797144</xdr:colOff>
      <xdr:row>26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095750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18644</xdr:colOff>
      <xdr:row>25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48667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11</xdr:col>
      <xdr:colOff>482194</xdr:colOff>
      <xdr:row>27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7148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10</xdr:col>
      <xdr:colOff>165651</xdr:colOff>
      <xdr:row>53</xdr:row>
      <xdr:rowOff>115023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305" y="9270565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6366925"/>
          <a:ext cx="7255895" cy="8725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9882425"/>
          <a:ext cx="7255895" cy="8725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4524"/>
          <a:ext cx="7255895" cy="8702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960</xdr:row>
      <xdr:rowOff>189195</xdr:rowOff>
    </xdr:from>
    <xdr:to>
      <xdr:col>10</xdr:col>
      <xdr:colOff>165651</xdr:colOff>
      <xdr:row>965</xdr:row>
      <xdr:rowOff>115023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305" y="181816592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4" t="s">
        <v>241</v>
      </c>
      <c r="C1" s="74"/>
    </row>
    <row r="2" spans="2:10" ht="27.95" customHeight="1" thickTop="1">
      <c r="B2" s="94" t="s">
        <v>89</v>
      </c>
      <c r="C2" s="95" t="s">
        <v>90</v>
      </c>
    </row>
    <row r="3" spans="2:10" ht="15" customHeight="1">
      <c r="B3" s="52" t="s">
        <v>91</v>
      </c>
      <c r="C3" s="59" t="s">
        <v>92</v>
      </c>
    </row>
    <row r="4" spans="2:10" ht="15" customHeight="1">
      <c r="B4" s="53" t="s">
        <v>93</v>
      </c>
      <c r="C4" s="54" t="s">
        <v>94</v>
      </c>
    </row>
    <row r="5" spans="2:10" ht="15" customHeight="1">
      <c r="B5" s="53" t="s">
        <v>101</v>
      </c>
      <c r="C5" s="54" t="s">
        <v>95</v>
      </c>
    </row>
    <row r="6" spans="2:10" ht="15" customHeight="1">
      <c r="B6" s="53" t="s">
        <v>96</v>
      </c>
      <c r="C6" s="54" t="s">
        <v>97</v>
      </c>
    </row>
    <row r="7" spans="2:10" ht="15" customHeight="1">
      <c r="B7" s="53" t="s">
        <v>98</v>
      </c>
      <c r="C7" s="54" t="s">
        <v>99</v>
      </c>
    </row>
    <row r="8" spans="2:10" ht="15" customHeight="1">
      <c r="B8" s="53" t="s">
        <v>139</v>
      </c>
      <c r="C8" s="54" t="s">
        <v>155</v>
      </c>
    </row>
    <row r="9" spans="2:10" ht="15" customHeight="1">
      <c r="B9" s="53" t="s">
        <v>140</v>
      </c>
      <c r="C9" s="54" t="s">
        <v>156</v>
      </c>
      <c r="D9" s="30"/>
      <c r="E9" s="30"/>
      <c r="F9" s="30"/>
      <c r="G9" s="30"/>
      <c r="H9" s="30"/>
      <c r="I9" s="30"/>
      <c r="J9" s="30"/>
    </row>
    <row r="10" spans="2:10">
      <c r="B10" s="53" t="s">
        <v>149</v>
      </c>
      <c r="C10" s="54" t="s">
        <v>157</v>
      </c>
      <c r="D10" s="57"/>
      <c r="E10" s="30"/>
      <c r="F10" s="30"/>
      <c r="G10" s="30"/>
      <c r="H10" s="30"/>
      <c r="I10" s="30"/>
      <c r="J10" s="30"/>
    </row>
    <row r="11" spans="2:10">
      <c r="B11" s="53" t="s">
        <v>150</v>
      </c>
      <c r="C11" s="54" t="s">
        <v>158</v>
      </c>
    </row>
    <row r="12" spans="2:10" ht="13.5" thickBot="1">
      <c r="B12" s="55" t="s">
        <v>115</v>
      </c>
      <c r="C12" s="56" t="s">
        <v>159</v>
      </c>
    </row>
    <row r="13" spans="2:10" ht="13.5" thickTop="1">
      <c r="B13" s="53"/>
      <c r="C13" s="54"/>
    </row>
    <row r="15" spans="2:10">
      <c r="B15" s="129" t="s">
        <v>119</v>
      </c>
      <c r="C15" s="30" t="s">
        <v>118</v>
      </c>
    </row>
    <row r="16" spans="2:10">
      <c r="B16" s="30"/>
      <c r="C16" s="30"/>
    </row>
    <row r="17" spans="2:3">
      <c r="B17" s="130" t="s">
        <v>123</v>
      </c>
      <c r="C17" s="131" t="s">
        <v>122</v>
      </c>
    </row>
    <row r="18" spans="2:3">
      <c r="B18" s="30"/>
      <c r="C18" s="30"/>
    </row>
    <row r="19" spans="2:3">
      <c r="B19" s="132" t="s">
        <v>120</v>
      </c>
      <c r="C19" s="131" t="s">
        <v>121</v>
      </c>
    </row>
    <row r="20" spans="2:3" ht="15.75" thickBot="1">
      <c r="B20" s="133"/>
      <c r="C20" s="133"/>
    </row>
    <row r="21" spans="2:3" ht="15">
      <c r="B21"/>
      <c r="C21"/>
    </row>
  </sheetData>
  <conditionalFormatting sqref="B4:C13">
    <cfRule type="expression" dxfId="443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960"/>
  <sheetViews>
    <sheetView zoomScale="146" zoomScaleNormal="146" workbookViewId="0"/>
  </sheetViews>
  <sheetFormatPr defaultRowHeight="15"/>
  <cols>
    <col min="1" max="1" width="8.88671875" style="127"/>
    <col min="2" max="18" width="8.88671875" style="1"/>
    <col min="19" max="19" width="8.88671875" style="1" customWidth="1"/>
    <col min="20" max="16384" width="8.88671875" style="1"/>
  </cols>
  <sheetData>
    <row r="1" spans="1:26">
      <c r="B1" s="137" t="s">
        <v>177</v>
      </c>
      <c r="Y1" s="122" t="s">
        <v>147</v>
      </c>
    </row>
    <row r="2" spans="1:26">
      <c r="A2" s="116" t="s">
        <v>4</v>
      </c>
      <c r="B2" s="106" t="s">
        <v>113</v>
      </c>
      <c r="C2" s="103" t="s">
        <v>114</v>
      </c>
      <c r="D2" s="104" t="s">
        <v>128</v>
      </c>
      <c r="E2" s="105" t="s">
        <v>128</v>
      </c>
      <c r="F2" s="105" t="s">
        <v>128</v>
      </c>
      <c r="G2" s="105" t="s">
        <v>128</v>
      </c>
      <c r="H2" s="105" t="s">
        <v>128</v>
      </c>
      <c r="I2" s="105" t="s">
        <v>128</v>
      </c>
      <c r="J2" s="105" t="s">
        <v>128</v>
      </c>
      <c r="K2" s="105" t="s">
        <v>128</v>
      </c>
      <c r="L2" s="105" t="s">
        <v>128</v>
      </c>
      <c r="M2" s="105" t="s">
        <v>128</v>
      </c>
      <c r="N2" s="146"/>
      <c r="O2" s="2"/>
      <c r="P2" s="2"/>
      <c r="Q2" s="2"/>
      <c r="R2" s="2"/>
      <c r="S2" s="2"/>
      <c r="T2" s="2"/>
      <c r="U2" s="2"/>
      <c r="V2" s="2"/>
      <c r="W2" s="2"/>
      <c r="X2" s="2"/>
      <c r="Y2" s="122">
        <v>1</v>
      </c>
    </row>
    <row r="3" spans="1:26">
      <c r="A3" s="128"/>
      <c r="B3" s="107" t="s">
        <v>129</v>
      </c>
      <c r="C3" s="96" t="s">
        <v>129</v>
      </c>
      <c r="D3" s="144" t="s">
        <v>130</v>
      </c>
      <c r="E3" s="145" t="s">
        <v>131</v>
      </c>
      <c r="F3" s="145" t="s">
        <v>132</v>
      </c>
      <c r="G3" s="145" t="s">
        <v>148</v>
      </c>
      <c r="H3" s="145" t="s">
        <v>133</v>
      </c>
      <c r="I3" s="145" t="s">
        <v>134</v>
      </c>
      <c r="J3" s="145" t="s">
        <v>135</v>
      </c>
      <c r="K3" s="145" t="s">
        <v>136</v>
      </c>
      <c r="L3" s="145" t="s">
        <v>137</v>
      </c>
      <c r="M3" s="145" t="s">
        <v>138</v>
      </c>
      <c r="N3" s="146"/>
      <c r="O3" s="2"/>
      <c r="P3" s="2"/>
      <c r="Q3" s="2"/>
      <c r="R3" s="2"/>
      <c r="S3" s="2"/>
      <c r="T3" s="2"/>
      <c r="U3" s="2"/>
      <c r="V3" s="2"/>
      <c r="W3" s="2"/>
      <c r="X3" s="2"/>
      <c r="Y3" s="122" t="s">
        <v>3</v>
      </c>
    </row>
    <row r="4" spans="1:26">
      <c r="A4" s="128"/>
      <c r="B4" s="107"/>
      <c r="C4" s="96"/>
      <c r="D4" s="97" t="s">
        <v>149</v>
      </c>
      <c r="E4" s="98" t="s">
        <v>149</v>
      </c>
      <c r="F4" s="98" t="s">
        <v>149</v>
      </c>
      <c r="G4" s="98" t="s">
        <v>150</v>
      </c>
      <c r="H4" s="98" t="s">
        <v>149</v>
      </c>
      <c r="I4" s="98" t="s">
        <v>150</v>
      </c>
      <c r="J4" s="98" t="s">
        <v>149</v>
      </c>
      <c r="K4" s="98" t="s">
        <v>149</v>
      </c>
      <c r="L4" s="98" t="s">
        <v>149</v>
      </c>
      <c r="M4" s="98" t="s">
        <v>149</v>
      </c>
      <c r="N4" s="146"/>
      <c r="O4" s="2"/>
      <c r="P4" s="2"/>
      <c r="Q4" s="2"/>
      <c r="R4" s="2"/>
      <c r="S4" s="2"/>
      <c r="T4" s="2"/>
      <c r="U4" s="2"/>
      <c r="V4" s="2"/>
      <c r="W4" s="2"/>
      <c r="X4" s="2"/>
      <c r="Y4" s="122">
        <v>3</v>
      </c>
    </row>
    <row r="5" spans="1:26">
      <c r="A5" s="128"/>
      <c r="B5" s="107"/>
      <c r="C5" s="9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46"/>
      <c r="O5" s="2"/>
      <c r="P5" s="2"/>
      <c r="Q5" s="2"/>
      <c r="R5" s="2"/>
      <c r="S5" s="2"/>
      <c r="T5" s="2"/>
      <c r="U5" s="2"/>
      <c r="V5" s="2"/>
      <c r="W5" s="2"/>
      <c r="X5" s="2"/>
      <c r="Y5" s="122">
        <v>3</v>
      </c>
    </row>
    <row r="6" spans="1:26">
      <c r="A6" s="128"/>
      <c r="B6" s="106">
        <v>1</v>
      </c>
      <c r="C6" s="102">
        <v>1</v>
      </c>
      <c r="D6" s="191">
        <v>0.05</v>
      </c>
      <c r="E6" s="192" t="s">
        <v>146</v>
      </c>
      <c r="F6" s="193">
        <v>0.31879999999999997</v>
      </c>
      <c r="G6" s="192">
        <v>0.3</v>
      </c>
      <c r="H6" s="194">
        <v>0.09</v>
      </c>
      <c r="I6" s="191">
        <v>6.5000000000000002E-2</v>
      </c>
      <c r="J6" s="195">
        <v>0.17</v>
      </c>
      <c r="K6" s="191">
        <v>0.06</v>
      </c>
      <c r="L6" s="191">
        <v>0.1</v>
      </c>
      <c r="M6" s="191">
        <v>0.04</v>
      </c>
      <c r="N6" s="196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8">
        <v>1</v>
      </c>
    </row>
    <row r="7" spans="1:26">
      <c r="A7" s="128"/>
      <c r="B7" s="107">
        <v>1</v>
      </c>
      <c r="C7" s="96">
        <v>2</v>
      </c>
      <c r="D7" s="199">
        <v>0.06</v>
      </c>
      <c r="E7" s="200" t="s">
        <v>146</v>
      </c>
      <c r="F7" s="201">
        <v>0.3352</v>
      </c>
      <c r="G7" s="200">
        <v>0.4</v>
      </c>
      <c r="H7" s="201" t="s">
        <v>151</v>
      </c>
      <c r="I7" s="199">
        <v>5.7000000000000002E-2</v>
      </c>
      <c r="J7" s="202">
        <v>0.06</v>
      </c>
      <c r="K7" s="199">
        <v>0.06</v>
      </c>
      <c r="L7" s="200" t="s">
        <v>111</v>
      </c>
      <c r="M7" s="199">
        <v>0.04</v>
      </c>
      <c r="N7" s="196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8">
        <v>3</v>
      </c>
    </row>
    <row r="8" spans="1:26">
      <c r="A8" s="128"/>
      <c r="B8" s="107">
        <v>1</v>
      </c>
      <c r="C8" s="96">
        <v>3</v>
      </c>
      <c r="D8" s="199">
        <v>0.06</v>
      </c>
      <c r="E8" s="200" t="s">
        <v>146</v>
      </c>
      <c r="F8" s="201">
        <v>0.32079999999999997</v>
      </c>
      <c r="G8" s="200">
        <v>0.4</v>
      </c>
      <c r="H8" s="201" t="s">
        <v>151</v>
      </c>
      <c r="I8" s="199">
        <v>7.0000000000000007E-2</v>
      </c>
      <c r="J8" s="201" t="s">
        <v>151</v>
      </c>
      <c r="K8" s="202">
        <v>0.05</v>
      </c>
      <c r="L8" s="114">
        <v>0.1</v>
      </c>
      <c r="M8" s="114">
        <v>0.02</v>
      </c>
      <c r="N8" s="196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8">
        <v>16</v>
      </c>
    </row>
    <row r="9" spans="1:26">
      <c r="A9" s="128"/>
      <c r="B9" s="107">
        <v>1</v>
      </c>
      <c r="C9" s="96">
        <v>4</v>
      </c>
      <c r="D9" s="199">
        <v>0.06</v>
      </c>
      <c r="E9" s="200" t="s">
        <v>146</v>
      </c>
      <c r="F9" s="201">
        <v>0.34449999999999997</v>
      </c>
      <c r="G9" s="200">
        <v>0.4</v>
      </c>
      <c r="H9" s="201" t="s">
        <v>151</v>
      </c>
      <c r="I9" s="199">
        <v>7.5999999999999998E-2</v>
      </c>
      <c r="J9" s="202">
        <v>0.06</v>
      </c>
      <c r="K9" s="202">
        <v>7.0000000000000007E-2</v>
      </c>
      <c r="L9" s="201" t="s">
        <v>111</v>
      </c>
      <c r="M9" s="114">
        <v>0.06</v>
      </c>
      <c r="N9" s="196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8">
        <v>6.8285714285714297E-2</v>
      </c>
      <c r="Z9" s="122"/>
    </row>
    <row r="10" spans="1:26">
      <c r="A10" s="128"/>
      <c r="B10" s="107">
        <v>1</v>
      </c>
      <c r="C10" s="96">
        <v>5</v>
      </c>
      <c r="D10" s="199">
        <v>7.0000000000000007E-2</v>
      </c>
      <c r="E10" s="200" t="s">
        <v>146</v>
      </c>
      <c r="F10" s="200">
        <v>0.33629999999999999</v>
      </c>
      <c r="G10" s="200">
        <v>0.4</v>
      </c>
      <c r="H10" s="200" t="s">
        <v>151</v>
      </c>
      <c r="I10" s="199">
        <v>7.1999999999999995E-2</v>
      </c>
      <c r="J10" s="200" t="s">
        <v>151</v>
      </c>
      <c r="K10" s="199">
        <v>7.0000000000000007E-2</v>
      </c>
      <c r="L10" s="200" t="s">
        <v>111</v>
      </c>
      <c r="M10" s="199">
        <v>0.03</v>
      </c>
      <c r="N10" s="196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25"/>
    </row>
    <row r="11" spans="1:26">
      <c r="A11" s="128"/>
      <c r="B11" s="108" t="s">
        <v>142</v>
      </c>
      <c r="C11" s="100"/>
      <c r="D11" s="203">
        <v>0.06</v>
      </c>
      <c r="E11" s="203" t="s">
        <v>237</v>
      </c>
      <c r="F11" s="203">
        <v>0.33111999999999997</v>
      </c>
      <c r="G11" s="203">
        <v>0.38</v>
      </c>
      <c r="H11" s="203">
        <v>0.09</v>
      </c>
      <c r="I11" s="203">
        <v>6.8000000000000005E-2</v>
      </c>
      <c r="J11" s="203">
        <v>9.6666666666666679E-2</v>
      </c>
      <c r="K11" s="203">
        <v>6.2E-2</v>
      </c>
      <c r="L11" s="203">
        <v>0.1</v>
      </c>
      <c r="M11" s="203">
        <v>3.7999999999999999E-2</v>
      </c>
      <c r="N11" s="196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25"/>
    </row>
    <row r="12" spans="1:26">
      <c r="A12" s="128"/>
      <c r="B12" s="2" t="s">
        <v>143</v>
      </c>
      <c r="C12" s="124"/>
      <c r="D12" s="114">
        <v>0.06</v>
      </c>
      <c r="E12" s="114" t="s">
        <v>237</v>
      </c>
      <c r="F12" s="114">
        <v>0.3352</v>
      </c>
      <c r="G12" s="114">
        <v>0.4</v>
      </c>
      <c r="H12" s="114">
        <v>0.09</v>
      </c>
      <c r="I12" s="114">
        <v>7.0000000000000007E-2</v>
      </c>
      <c r="J12" s="114">
        <v>0.06</v>
      </c>
      <c r="K12" s="114">
        <v>0.06</v>
      </c>
      <c r="L12" s="114">
        <v>0.1</v>
      </c>
      <c r="M12" s="114">
        <v>0.04</v>
      </c>
      <c r="N12" s="196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25"/>
    </row>
    <row r="13" spans="1:26">
      <c r="A13" s="128"/>
      <c r="B13" s="2" t="s">
        <v>144</v>
      </c>
      <c r="C13" s="124"/>
      <c r="D13" s="114">
        <v>7.0710678118654771E-3</v>
      </c>
      <c r="E13" s="114" t="s">
        <v>237</v>
      </c>
      <c r="F13" s="114">
        <v>1.096343924140596E-2</v>
      </c>
      <c r="G13" s="114">
        <v>4.4721359549996127E-2</v>
      </c>
      <c r="H13" s="114" t="s">
        <v>237</v>
      </c>
      <c r="I13" s="114">
        <v>7.3143694191638957E-3</v>
      </c>
      <c r="J13" s="114">
        <v>6.350852961085883E-2</v>
      </c>
      <c r="K13" s="114">
        <v>8.3666002653407928E-3</v>
      </c>
      <c r="L13" s="114">
        <v>0</v>
      </c>
      <c r="M13" s="114">
        <v>1.4832396974191324E-2</v>
      </c>
      <c r="N13" s="146"/>
      <c r="O13" s="2"/>
      <c r="P13" s="2"/>
      <c r="Q13" s="2"/>
      <c r="R13" s="2"/>
      <c r="S13" s="2"/>
      <c r="T13" s="2"/>
      <c r="U13" s="2"/>
      <c r="V13" s="2"/>
      <c r="W13" s="2"/>
      <c r="X13" s="2"/>
      <c r="Y13" s="125"/>
    </row>
    <row r="14" spans="1:26">
      <c r="A14" s="128"/>
      <c r="B14" s="2" t="s">
        <v>93</v>
      </c>
      <c r="C14" s="124"/>
      <c r="D14" s="101">
        <v>0.11785113019775796</v>
      </c>
      <c r="E14" s="101" t="s">
        <v>237</v>
      </c>
      <c r="F14" s="101">
        <v>3.3110169248024769E-2</v>
      </c>
      <c r="G14" s="101">
        <v>0.1176877882894635</v>
      </c>
      <c r="H14" s="101" t="s">
        <v>237</v>
      </c>
      <c r="I14" s="101">
        <v>0.10756425616417493</v>
      </c>
      <c r="J14" s="101">
        <v>0.65698478907784985</v>
      </c>
      <c r="K14" s="101">
        <v>0.13494516557001279</v>
      </c>
      <c r="L14" s="101">
        <v>0</v>
      </c>
      <c r="M14" s="101">
        <v>0.39032623616292961</v>
      </c>
      <c r="N14" s="146"/>
      <c r="O14" s="2"/>
      <c r="P14" s="2"/>
      <c r="Q14" s="2"/>
      <c r="R14" s="2"/>
      <c r="S14" s="2"/>
      <c r="T14" s="2"/>
      <c r="U14" s="2"/>
      <c r="V14" s="2"/>
      <c r="W14" s="2"/>
      <c r="X14" s="2"/>
      <c r="Y14" s="126"/>
    </row>
    <row r="15" spans="1:26">
      <c r="A15" s="128"/>
      <c r="B15" s="109" t="s">
        <v>145</v>
      </c>
      <c r="C15" s="124"/>
      <c r="D15" s="101">
        <v>-0.12133891213389136</v>
      </c>
      <c r="E15" s="101" t="s">
        <v>237</v>
      </c>
      <c r="F15" s="101">
        <v>3.8490376569037643</v>
      </c>
      <c r="G15" s="101">
        <v>4.564853556485355</v>
      </c>
      <c r="H15" s="101">
        <v>0.3179916317991629</v>
      </c>
      <c r="I15" s="101">
        <v>-4.1841004184101083E-3</v>
      </c>
      <c r="J15" s="101">
        <v>0.41562064156206402</v>
      </c>
      <c r="K15" s="101">
        <v>-9.205020920502105E-2</v>
      </c>
      <c r="L15" s="101">
        <v>0.46443514644351458</v>
      </c>
      <c r="M15" s="101">
        <v>-0.44351464435146459</v>
      </c>
      <c r="N15" s="146"/>
      <c r="O15" s="2"/>
      <c r="P15" s="2"/>
      <c r="Q15" s="2"/>
      <c r="R15" s="2"/>
      <c r="S15" s="2"/>
      <c r="T15" s="2"/>
      <c r="U15" s="2"/>
      <c r="V15" s="2"/>
      <c r="W15" s="2"/>
      <c r="X15" s="2"/>
      <c r="Y15" s="126"/>
    </row>
    <row r="16" spans="1:26">
      <c r="B16" s="134"/>
      <c r="C16" s="108"/>
      <c r="D16" s="121"/>
      <c r="E16" s="121"/>
      <c r="F16" s="121"/>
      <c r="G16" s="121"/>
      <c r="H16" s="121"/>
      <c r="I16" s="121"/>
      <c r="J16" s="121"/>
      <c r="K16" s="121"/>
      <c r="L16" s="121"/>
      <c r="M16" s="121"/>
    </row>
    <row r="17" spans="1:25">
      <c r="B17" s="137" t="s">
        <v>178</v>
      </c>
      <c r="Y17" s="122" t="s">
        <v>147</v>
      </c>
    </row>
    <row r="18" spans="1:25">
      <c r="A18" s="116" t="s">
        <v>48</v>
      </c>
      <c r="B18" s="106" t="s">
        <v>113</v>
      </c>
      <c r="C18" s="103" t="s">
        <v>114</v>
      </c>
      <c r="D18" s="104" t="s">
        <v>128</v>
      </c>
      <c r="E18" s="105" t="s">
        <v>128</v>
      </c>
      <c r="F18" s="105" t="s">
        <v>128</v>
      </c>
      <c r="G18" s="14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22">
        <v>1</v>
      </c>
    </row>
    <row r="19" spans="1:25">
      <c r="A19" s="128"/>
      <c r="B19" s="107" t="s">
        <v>129</v>
      </c>
      <c r="C19" s="96" t="s">
        <v>129</v>
      </c>
      <c r="D19" s="144" t="s">
        <v>130</v>
      </c>
      <c r="E19" s="145" t="s">
        <v>135</v>
      </c>
      <c r="F19" s="145" t="s">
        <v>137</v>
      </c>
      <c r="G19" s="14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22" t="s">
        <v>1</v>
      </c>
    </row>
    <row r="20" spans="1:25">
      <c r="A20" s="128"/>
      <c r="B20" s="107"/>
      <c r="C20" s="96"/>
      <c r="D20" s="97" t="s">
        <v>149</v>
      </c>
      <c r="E20" s="98" t="s">
        <v>149</v>
      </c>
      <c r="F20" s="98" t="s">
        <v>149</v>
      </c>
      <c r="G20" s="14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22">
        <v>2</v>
      </c>
    </row>
    <row r="21" spans="1:25">
      <c r="A21" s="128"/>
      <c r="B21" s="107"/>
      <c r="C21" s="96"/>
      <c r="D21" s="120"/>
      <c r="E21" s="120"/>
      <c r="F21" s="120"/>
      <c r="G21" s="14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22">
        <v>2</v>
      </c>
    </row>
    <row r="22" spans="1:25">
      <c r="A22" s="128"/>
      <c r="B22" s="106">
        <v>1</v>
      </c>
      <c r="C22" s="102">
        <v>1</v>
      </c>
      <c r="D22" s="110">
        <v>7.9600000000000009</v>
      </c>
      <c r="E22" s="110">
        <v>6.64</v>
      </c>
      <c r="F22" s="111">
        <v>7.5199999999999987</v>
      </c>
      <c r="G22" s="14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22">
        <v>1</v>
      </c>
    </row>
    <row r="23" spans="1:25">
      <c r="A23" s="128"/>
      <c r="B23" s="107">
        <v>1</v>
      </c>
      <c r="C23" s="96">
        <v>2</v>
      </c>
      <c r="D23" s="98">
        <v>7.88</v>
      </c>
      <c r="E23" s="98">
        <v>7.02</v>
      </c>
      <c r="F23" s="112">
        <v>7.48</v>
      </c>
      <c r="G23" s="14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22">
        <v>4</v>
      </c>
    </row>
    <row r="24" spans="1:25">
      <c r="A24" s="128"/>
      <c r="B24" s="107">
        <v>1</v>
      </c>
      <c r="C24" s="96">
        <v>3</v>
      </c>
      <c r="D24" s="98">
        <v>8.1300000000000008</v>
      </c>
      <c r="E24" s="98">
        <v>7.21</v>
      </c>
      <c r="F24" s="112">
        <v>7.5600000000000005</v>
      </c>
      <c r="G24" s="14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2">
        <v>16</v>
      </c>
    </row>
    <row r="25" spans="1:25">
      <c r="A25" s="128"/>
      <c r="B25" s="107">
        <v>1</v>
      </c>
      <c r="C25" s="96">
        <v>4</v>
      </c>
      <c r="D25" s="98">
        <v>8.0399999999999991</v>
      </c>
      <c r="E25" s="98">
        <v>7.6700000000000008</v>
      </c>
      <c r="F25" s="112">
        <v>7.4700000000000006</v>
      </c>
      <c r="G25" s="14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2">
        <v>7.5513333333333339</v>
      </c>
    </row>
    <row r="26" spans="1:25">
      <c r="A26" s="128"/>
      <c r="B26" s="107">
        <v>1</v>
      </c>
      <c r="C26" s="96">
        <v>5</v>
      </c>
      <c r="D26" s="98">
        <v>7.870000000000001</v>
      </c>
      <c r="E26" s="98">
        <v>7.21</v>
      </c>
      <c r="F26" s="98">
        <v>7.61</v>
      </c>
      <c r="G26" s="14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23"/>
    </row>
    <row r="27" spans="1:25">
      <c r="A27" s="128"/>
      <c r="B27" s="108" t="s">
        <v>142</v>
      </c>
      <c r="C27" s="100"/>
      <c r="D27" s="113">
        <v>7.9759999999999991</v>
      </c>
      <c r="E27" s="113">
        <v>7.15</v>
      </c>
      <c r="F27" s="113">
        <v>7.5280000000000005</v>
      </c>
      <c r="G27" s="14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23"/>
    </row>
    <row r="28" spans="1:25">
      <c r="A28" s="128"/>
      <c r="B28" s="2" t="s">
        <v>143</v>
      </c>
      <c r="C28" s="124"/>
      <c r="D28" s="99">
        <v>7.9600000000000009</v>
      </c>
      <c r="E28" s="99">
        <v>7.21</v>
      </c>
      <c r="F28" s="99">
        <v>7.5199999999999987</v>
      </c>
      <c r="G28" s="14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23"/>
    </row>
    <row r="29" spans="1:25">
      <c r="A29" s="128"/>
      <c r="B29" s="2" t="s">
        <v>144</v>
      </c>
      <c r="C29" s="124"/>
      <c r="D29" s="99">
        <v>0.11013627921806683</v>
      </c>
      <c r="E29" s="99">
        <v>0.37235735523821778</v>
      </c>
      <c r="F29" s="99">
        <v>5.805170109479995E-2</v>
      </c>
      <c r="G29" s="204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123"/>
    </row>
    <row r="30" spans="1:25">
      <c r="A30" s="128"/>
      <c r="B30" s="2" t="s">
        <v>93</v>
      </c>
      <c r="C30" s="124"/>
      <c r="D30" s="101">
        <v>1.3808460283107678E-2</v>
      </c>
      <c r="E30" s="101">
        <v>5.2077951781568918E-2</v>
      </c>
      <c r="F30" s="101">
        <v>7.7114374461742753E-3</v>
      </c>
      <c r="G30" s="14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26"/>
    </row>
    <row r="31" spans="1:25">
      <c r="A31" s="128"/>
      <c r="B31" s="109" t="s">
        <v>145</v>
      </c>
      <c r="C31" s="124"/>
      <c r="D31" s="101">
        <v>5.6237309084488096E-2</v>
      </c>
      <c r="E31" s="101">
        <v>-5.3147347046879179E-2</v>
      </c>
      <c r="F31" s="101">
        <v>-3.0899620376092507E-3</v>
      </c>
      <c r="G31" s="14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26"/>
    </row>
    <row r="32" spans="1:25">
      <c r="B32" s="134"/>
      <c r="C32" s="108"/>
      <c r="D32" s="121"/>
      <c r="E32" s="121"/>
      <c r="F32" s="121"/>
    </row>
    <row r="33" spans="1:25">
      <c r="B33" s="137" t="s">
        <v>179</v>
      </c>
      <c r="Y33" s="122" t="s">
        <v>147</v>
      </c>
    </row>
    <row r="34" spans="1:25">
      <c r="A34" s="116" t="s">
        <v>7</v>
      </c>
      <c r="B34" s="106" t="s">
        <v>113</v>
      </c>
      <c r="C34" s="103" t="s">
        <v>114</v>
      </c>
      <c r="D34" s="104" t="s">
        <v>128</v>
      </c>
      <c r="E34" s="105" t="s">
        <v>128</v>
      </c>
      <c r="F34" s="105" t="s">
        <v>128</v>
      </c>
      <c r="G34" s="105" t="s">
        <v>128</v>
      </c>
      <c r="H34" s="105" t="s">
        <v>128</v>
      </c>
      <c r="I34" s="105" t="s">
        <v>128</v>
      </c>
      <c r="J34" s="105" t="s">
        <v>128</v>
      </c>
      <c r="K34" s="105" t="s">
        <v>128</v>
      </c>
      <c r="L34" s="105" t="s">
        <v>128</v>
      </c>
      <c r="M34" s="14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22">
        <v>1</v>
      </c>
    </row>
    <row r="35" spans="1:25">
      <c r="A35" s="128"/>
      <c r="B35" s="107" t="s">
        <v>129</v>
      </c>
      <c r="C35" s="96" t="s">
        <v>129</v>
      </c>
      <c r="D35" s="144" t="s">
        <v>130</v>
      </c>
      <c r="E35" s="145" t="s">
        <v>131</v>
      </c>
      <c r="F35" s="145" t="s">
        <v>148</v>
      </c>
      <c r="G35" s="145" t="s">
        <v>133</v>
      </c>
      <c r="H35" s="145" t="s">
        <v>134</v>
      </c>
      <c r="I35" s="145" t="s">
        <v>135</v>
      </c>
      <c r="J35" s="145" t="s">
        <v>136</v>
      </c>
      <c r="K35" s="145" t="s">
        <v>137</v>
      </c>
      <c r="L35" s="145" t="s">
        <v>138</v>
      </c>
      <c r="M35" s="146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22" t="s">
        <v>3</v>
      </c>
    </row>
    <row r="36" spans="1:25">
      <c r="A36" s="128"/>
      <c r="B36" s="107"/>
      <c r="C36" s="96"/>
      <c r="D36" s="97" t="s">
        <v>149</v>
      </c>
      <c r="E36" s="98" t="s">
        <v>149</v>
      </c>
      <c r="F36" s="98" t="s">
        <v>150</v>
      </c>
      <c r="G36" s="98" t="s">
        <v>149</v>
      </c>
      <c r="H36" s="98" t="s">
        <v>150</v>
      </c>
      <c r="I36" s="98" t="s">
        <v>149</v>
      </c>
      <c r="J36" s="98" t="s">
        <v>149</v>
      </c>
      <c r="K36" s="98" t="s">
        <v>149</v>
      </c>
      <c r="L36" s="98" t="s">
        <v>149</v>
      </c>
      <c r="M36" s="146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22">
        <v>2</v>
      </c>
    </row>
    <row r="37" spans="1:25">
      <c r="A37" s="128"/>
      <c r="B37" s="107"/>
      <c r="C37" s="96"/>
      <c r="D37" s="120"/>
      <c r="E37" s="120"/>
      <c r="F37" s="120"/>
      <c r="G37" s="120"/>
      <c r="H37" s="120"/>
      <c r="I37" s="120"/>
      <c r="J37" s="120"/>
      <c r="K37" s="120"/>
      <c r="L37" s="120"/>
      <c r="M37" s="146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2">
        <v>2</v>
      </c>
    </row>
    <row r="38" spans="1:25">
      <c r="A38" s="128"/>
      <c r="B38" s="106">
        <v>1</v>
      </c>
      <c r="C38" s="102">
        <v>1</v>
      </c>
      <c r="D38" s="110" t="s">
        <v>107</v>
      </c>
      <c r="E38" s="110">
        <v>2</v>
      </c>
      <c r="F38" s="139">
        <v>14</v>
      </c>
      <c r="G38" s="110" t="s">
        <v>146</v>
      </c>
      <c r="H38" s="111">
        <v>0.63736145686655998</v>
      </c>
      <c r="I38" s="148">
        <v>2.6</v>
      </c>
      <c r="J38" s="111" t="s">
        <v>107</v>
      </c>
      <c r="K38" s="110" t="s">
        <v>109</v>
      </c>
      <c r="L38" s="110">
        <v>0.2</v>
      </c>
      <c r="M38" s="14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2">
        <v>1</v>
      </c>
    </row>
    <row r="39" spans="1:25">
      <c r="A39" s="128"/>
      <c r="B39" s="107">
        <v>1</v>
      </c>
      <c r="C39" s="96">
        <v>2</v>
      </c>
      <c r="D39" s="98" t="s">
        <v>107</v>
      </c>
      <c r="E39" s="98">
        <v>3</v>
      </c>
      <c r="F39" s="141">
        <v>14</v>
      </c>
      <c r="G39" s="98" t="s">
        <v>146</v>
      </c>
      <c r="H39" s="112">
        <v>0.97374378754001001</v>
      </c>
      <c r="I39" s="98">
        <v>1.1000000000000001</v>
      </c>
      <c r="J39" s="112" t="s">
        <v>107</v>
      </c>
      <c r="K39" s="98">
        <v>1</v>
      </c>
      <c r="L39" s="98" t="s">
        <v>107</v>
      </c>
      <c r="M39" s="146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22">
        <v>5</v>
      </c>
    </row>
    <row r="40" spans="1:25">
      <c r="A40" s="128"/>
      <c r="B40" s="107">
        <v>1</v>
      </c>
      <c r="C40" s="96">
        <v>3</v>
      </c>
      <c r="D40" s="98">
        <v>0.2</v>
      </c>
      <c r="E40" s="98">
        <v>2</v>
      </c>
      <c r="F40" s="141">
        <v>15</v>
      </c>
      <c r="G40" s="98" t="s">
        <v>146</v>
      </c>
      <c r="H40" s="112">
        <v>0.59172678505501997</v>
      </c>
      <c r="I40" s="98">
        <v>1.1000000000000001</v>
      </c>
      <c r="J40" s="112" t="s">
        <v>107</v>
      </c>
      <c r="K40" s="112" t="s">
        <v>109</v>
      </c>
      <c r="L40" s="99">
        <v>0.3</v>
      </c>
      <c r="M40" s="146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22">
        <v>16</v>
      </c>
    </row>
    <row r="41" spans="1:25">
      <c r="A41" s="128"/>
      <c r="B41" s="107">
        <v>1</v>
      </c>
      <c r="C41" s="96">
        <v>4</v>
      </c>
      <c r="D41" s="98" t="s">
        <v>107</v>
      </c>
      <c r="E41" s="98">
        <v>2</v>
      </c>
      <c r="F41" s="141">
        <v>16</v>
      </c>
      <c r="G41" s="98">
        <v>0.7</v>
      </c>
      <c r="H41" s="112">
        <v>0.35822005796660999</v>
      </c>
      <c r="I41" s="98">
        <v>1</v>
      </c>
      <c r="J41" s="112" t="s">
        <v>107</v>
      </c>
      <c r="K41" s="112">
        <v>2</v>
      </c>
      <c r="L41" s="99">
        <v>0.4</v>
      </c>
      <c r="M41" s="14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2" t="s">
        <v>109</v>
      </c>
    </row>
    <row r="42" spans="1:25">
      <c r="A42" s="128"/>
      <c r="B42" s="107">
        <v>1</v>
      </c>
      <c r="C42" s="96">
        <v>5</v>
      </c>
      <c r="D42" s="98" t="s">
        <v>107</v>
      </c>
      <c r="E42" s="98">
        <v>1</v>
      </c>
      <c r="F42" s="140">
        <v>16</v>
      </c>
      <c r="G42" s="98" t="s">
        <v>146</v>
      </c>
      <c r="H42" s="98">
        <v>0.60309000286446002</v>
      </c>
      <c r="I42" s="98">
        <v>0.6</v>
      </c>
      <c r="J42" s="98">
        <v>0.2</v>
      </c>
      <c r="K42" s="98">
        <v>3</v>
      </c>
      <c r="L42" s="98" t="s">
        <v>107</v>
      </c>
      <c r="M42" s="146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3"/>
    </row>
    <row r="43" spans="1:25">
      <c r="A43" s="128"/>
      <c r="B43" s="108" t="s">
        <v>142</v>
      </c>
      <c r="C43" s="100"/>
      <c r="D43" s="113">
        <v>0.2</v>
      </c>
      <c r="E43" s="113">
        <v>2</v>
      </c>
      <c r="F43" s="113">
        <v>15</v>
      </c>
      <c r="G43" s="113">
        <v>0.7</v>
      </c>
      <c r="H43" s="113">
        <v>0.63282841805853196</v>
      </c>
      <c r="I43" s="113">
        <v>1.28</v>
      </c>
      <c r="J43" s="113">
        <v>0.2</v>
      </c>
      <c r="K43" s="113">
        <v>2</v>
      </c>
      <c r="L43" s="113">
        <v>0.3</v>
      </c>
      <c r="M43" s="14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23"/>
    </row>
    <row r="44" spans="1:25">
      <c r="A44" s="128"/>
      <c r="B44" s="2" t="s">
        <v>143</v>
      </c>
      <c r="C44" s="124"/>
      <c r="D44" s="99">
        <v>0.2</v>
      </c>
      <c r="E44" s="99">
        <v>2</v>
      </c>
      <c r="F44" s="99">
        <v>15</v>
      </c>
      <c r="G44" s="99">
        <v>0.7</v>
      </c>
      <c r="H44" s="99">
        <v>0.60309000286446002</v>
      </c>
      <c r="I44" s="99">
        <v>1.1000000000000001</v>
      </c>
      <c r="J44" s="99">
        <v>0.2</v>
      </c>
      <c r="K44" s="99">
        <v>2</v>
      </c>
      <c r="L44" s="99">
        <v>0.3</v>
      </c>
      <c r="M44" s="146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23"/>
    </row>
    <row r="45" spans="1:25">
      <c r="A45" s="128"/>
      <c r="B45" s="2" t="s">
        <v>144</v>
      </c>
      <c r="C45" s="124"/>
      <c r="D45" s="99" t="s">
        <v>237</v>
      </c>
      <c r="E45" s="99">
        <v>0.70710678118654757</v>
      </c>
      <c r="F45" s="99">
        <v>1</v>
      </c>
      <c r="G45" s="99" t="s">
        <v>237</v>
      </c>
      <c r="H45" s="99">
        <v>0.22035613594571912</v>
      </c>
      <c r="I45" s="99">
        <v>0.76615925237511795</v>
      </c>
      <c r="J45" s="99" t="s">
        <v>237</v>
      </c>
      <c r="K45" s="99">
        <v>1</v>
      </c>
      <c r="L45" s="99">
        <v>0.10000000000000005</v>
      </c>
      <c r="M45" s="204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123"/>
    </row>
    <row r="46" spans="1:25">
      <c r="A46" s="128"/>
      <c r="B46" s="2" t="s">
        <v>93</v>
      </c>
      <c r="C46" s="124"/>
      <c r="D46" s="101" t="s">
        <v>237</v>
      </c>
      <c r="E46" s="101">
        <v>0.35355339059327379</v>
      </c>
      <c r="F46" s="101">
        <v>6.6666666666666666E-2</v>
      </c>
      <c r="G46" s="101" t="s">
        <v>237</v>
      </c>
      <c r="H46" s="101">
        <v>0.3482083447228152</v>
      </c>
      <c r="I46" s="101">
        <v>0.59856191591806085</v>
      </c>
      <c r="J46" s="101" t="s">
        <v>237</v>
      </c>
      <c r="K46" s="101">
        <v>0.5</v>
      </c>
      <c r="L46" s="101">
        <v>0.33333333333333348</v>
      </c>
      <c r="M46" s="14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6"/>
    </row>
    <row r="47" spans="1:25">
      <c r="A47" s="128"/>
      <c r="B47" s="109" t="s">
        <v>145</v>
      </c>
      <c r="C47" s="124"/>
      <c r="D47" s="101" t="s">
        <v>237</v>
      </c>
      <c r="E47" s="101" t="s">
        <v>237</v>
      </c>
      <c r="F47" s="101" t="s">
        <v>237</v>
      </c>
      <c r="G47" s="101" t="s">
        <v>237</v>
      </c>
      <c r="H47" s="101" t="s">
        <v>237</v>
      </c>
      <c r="I47" s="101" t="s">
        <v>237</v>
      </c>
      <c r="J47" s="101" t="s">
        <v>237</v>
      </c>
      <c r="K47" s="101" t="s">
        <v>237</v>
      </c>
      <c r="L47" s="101" t="s">
        <v>237</v>
      </c>
      <c r="M47" s="14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6"/>
    </row>
    <row r="48" spans="1:25">
      <c r="B48" s="134"/>
      <c r="C48" s="108"/>
      <c r="D48" s="121"/>
      <c r="E48" s="121"/>
      <c r="F48" s="121"/>
      <c r="G48" s="121"/>
      <c r="H48" s="121"/>
      <c r="I48" s="121"/>
      <c r="J48" s="121"/>
      <c r="K48" s="121"/>
      <c r="L48" s="121"/>
    </row>
    <row r="49" spans="1:25">
      <c r="B49" s="137" t="s">
        <v>180</v>
      </c>
      <c r="Y49" s="122" t="s">
        <v>64</v>
      </c>
    </row>
    <row r="50" spans="1:25">
      <c r="A50" s="116" t="s">
        <v>10</v>
      </c>
      <c r="B50" s="106" t="s">
        <v>113</v>
      </c>
      <c r="C50" s="103" t="s">
        <v>114</v>
      </c>
      <c r="D50" s="104" t="s">
        <v>128</v>
      </c>
      <c r="E50" s="105" t="s">
        <v>128</v>
      </c>
      <c r="F50" s="105" t="s">
        <v>128</v>
      </c>
      <c r="G50" s="105" t="s">
        <v>128</v>
      </c>
      <c r="H50" s="105" t="s">
        <v>128</v>
      </c>
      <c r="I50" s="105" t="s">
        <v>128</v>
      </c>
      <c r="J50" s="105" t="s">
        <v>128</v>
      </c>
      <c r="K50" s="105" t="s">
        <v>128</v>
      </c>
      <c r="L50" s="105" t="s">
        <v>128</v>
      </c>
      <c r="M50" s="146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2">
        <v>1</v>
      </c>
    </row>
    <row r="51" spans="1:25">
      <c r="A51" s="128"/>
      <c r="B51" s="107" t="s">
        <v>129</v>
      </c>
      <c r="C51" s="96" t="s">
        <v>129</v>
      </c>
      <c r="D51" s="144" t="s">
        <v>130</v>
      </c>
      <c r="E51" s="145" t="s">
        <v>131</v>
      </c>
      <c r="F51" s="145" t="s">
        <v>148</v>
      </c>
      <c r="G51" s="145" t="s">
        <v>133</v>
      </c>
      <c r="H51" s="145" t="s">
        <v>134</v>
      </c>
      <c r="I51" s="145" t="s">
        <v>135</v>
      </c>
      <c r="J51" s="145" t="s">
        <v>136</v>
      </c>
      <c r="K51" s="145" t="s">
        <v>137</v>
      </c>
      <c r="L51" s="145" t="s">
        <v>138</v>
      </c>
      <c r="M51" s="14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2" t="s">
        <v>3</v>
      </c>
    </row>
    <row r="52" spans="1:25">
      <c r="A52" s="128"/>
      <c r="B52" s="107"/>
      <c r="C52" s="96"/>
      <c r="D52" s="97" t="s">
        <v>149</v>
      </c>
      <c r="E52" s="98" t="s">
        <v>149</v>
      </c>
      <c r="F52" s="98" t="s">
        <v>150</v>
      </c>
      <c r="G52" s="98" t="s">
        <v>149</v>
      </c>
      <c r="H52" s="98" t="s">
        <v>150</v>
      </c>
      <c r="I52" s="98" t="s">
        <v>149</v>
      </c>
      <c r="J52" s="98" t="s">
        <v>149</v>
      </c>
      <c r="K52" s="98" t="s">
        <v>149</v>
      </c>
      <c r="L52" s="98" t="s">
        <v>149</v>
      </c>
      <c r="M52" s="146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22">
        <v>0</v>
      </c>
    </row>
    <row r="53" spans="1:25">
      <c r="A53" s="128"/>
      <c r="B53" s="107"/>
      <c r="C53" s="96"/>
      <c r="D53" s="120"/>
      <c r="E53" s="120"/>
      <c r="F53" s="120"/>
      <c r="G53" s="120"/>
      <c r="H53" s="120"/>
      <c r="I53" s="120"/>
      <c r="J53" s="120"/>
      <c r="K53" s="120"/>
      <c r="L53" s="120"/>
      <c r="M53" s="14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22">
        <v>0</v>
      </c>
    </row>
    <row r="54" spans="1:25">
      <c r="A54" s="128"/>
      <c r="B54" s="106">
        <v>1</v>
      </c>
      <c r="C54" s="102">
        <v>1</v>
      </c>
      <c r="D54" s="175">
        <v>260</v>
      </c>
      <c r="E54" s="175">
        <v>270</v>
      </c>
      <c r="F54" s="177">
        <v>289</v>
      </c>
      <c r="G54" s="175">
        <v>283.60000000000002</v>
      </c>
      <c r="H54" s="177">
        <v>292.11267605633799</v>
      </c>
      <c r="I54" s="175">
        <v>295</v>
      </c>
      <c r="J54" s="178">
        <v>250</v>
      </c>
      <c r="K54" s="176">
        <v>320</v>
      </c>
      <c r="L54" s="175">
        <v>280</v>
      </c>
      <c r="M54" s="179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1">
        <v>1</v>
      </c>
    </row>
    <row r="55" spans="1:25">
      <c r="A55" s="128"/>
      <c r="B55" s="107">
        <v>1</v>
      </c>
      <c r="C55" s="96">
        <v>2</v>
      </c>
      <c r="D55" s="182">
        <v>270</v>
      </c>
      <c r="E55" s="182">
        <v>287</v>
      </c>
      <c r="F55" s="184">
        <v>286</v>
      </c>
      <c r="G55" s="182">
        <v>263.60000000000002</v>
      </c>
      <c r="H55" s="184">
        <v>273.26108374384199</v>
      </c>
      <c r="I55" s="182">
        <v>291</v>
      </c>
      <c r="J55" s="185">
        <v>270</v>
      </c>
      <c r="K55" s="183">
        <v>286</v>
      </c>
      <c r="L55" s="182">
        <v>280</v>
      </c>
      <c r="M55" s="179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1" t="e">
        <v>#N/A</v>
      </c>
    </row>
    <row r="56" spans="1:25">
      <c r="A56" s="128"/>
      <c r="B56" s="107">
        <v>1</v>
      </c>
      <c r="C56" s="96">
        <v>3</v>
      </c>
      <c r="D56" s="182">
        <v>270</v>
      </c>
      <c r="E56" s="182">
        <v>274</v>
      </c>
      <c r="F56" s="184">
        <v>288</v>
      </c>
      <c r="G56" s="182">
        <v>317.8</v>
      </c>
      <c r="H56" s="184">
        <v>285.26829268292698</v>
      </c>
      <c r="I56" s="182">
        <v>290</v>
      </c>
      <c r="J56" s="185">
        <v>250</v>
      </c>
      <c r="K56" s="185">
        <v>348</v>
      </c>
      <c r="L56" s="186">
        <v>280</v>
      </c>
      <c r="M56" s="179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1">
        <v>16</v>
      </c>
    </row>
    <row r="57" spans="1:25">
      <c r="A57" s="128"/>
      <c r="B57" s="107">
        <v>1</v>
      </c>
      <c r="C57" s="96">
        <v>4</v>
      </c>
      <c r="D57" s="182">
        <v>280</v>
      </c>
      <c r="E57" s="182">
        <v>259</v>
      </c>
      <c r="F57" s="184">
        <v>290</v>
      </c>
      <c r="G57" s="182">
        <v>287.7</v>
      </c>
      <c r="H57" s="184">
        <v>300.31578947368399</v>
      </c>
      <c r="I57" s="182">
        <v>279</v>
      </c>
      <c r="J57" s="185">
        <v>240</v>
      </c>
      <c r="K57" s="185">
        <v>319</v>
      </c>
      <c r="L57" s="186">
        <v>260</v>
      </c>
      <c r="M57" s="179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1">
        <v>280.62023082638905</v>
      </c>
    </row>
    <row r="58" spans="1:25">
      <c r="A58" s="128"/>
      <c r="B58" s="107">
        <v>1</v>
      </c>
      <c r="C58" s="96">
        <v>5</v>
      </c>
      <c r="D58" s="182">
        <v>270</v>
      </c>
      <c r="E58" s="182">
        <v>285</v>
      </c>
      <c r="F58" s="182">
        <v>281</v>
      </c>
      <c r="G58" s="182">
        <v>287.60000000000002</v>
      </c>
      <c r="H58" s="182">
        <v>269.450236966825</v>
      </c>
      <c r="I58" s="182">
        <v>297</v>
      </c>
      <c r="J58" s="183">
        <v>260</v>
      </c>
      <c r="K58" s="183">
        <v>313</v>
      </c>
      <c r="L58" s="182">
        <v>250</v>
      </c>
      <c r="M58" s="179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9"/>
    </row>
    <row r="59" spans="1:25">
      <c r="A59" s="128"/>
      <c r="B59" s="108" t="s">
        <v>142</v>
      </c>
      <c r="C59" s="100"/>
      <c r="D59" s="190">
        <v>270</v>
      </c>
      <c r="E59" s="190">
        <v>275</v>
      </c>
      <c r="F59" s="190">
        <v>286.8</v>
      </c>
      <c r="G59" s="190">
        <v>288.06000000000006</v>
      </c>
      <c r="H59" s="190">
        <v>284.08161578472317</v>
      </c>
      <c r="I59" s="190">
        <v>290.39999999999998</v>
      </c>
      <c r="J59" s="190">
        <v>254</v>
      </c>
      <c r="K59" s="190">
        <v>317.2</v>
      </c>
      <c r="L59" s="190">
        <v>270</v>
      </c>
      <c r="M59" s="179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9"/>
    </row>
    <row r="60" spans="1:25">
      <c r="A60" s="128"/>
      <c r="B60" s="2" t="s">
        <v>143</v>
      </c>
      <c r="C60" s="124"/>
      <c r="D60" s="186">
        <v>270</v>
      </c>
      <c r="E60" s="186">
        <v>274</v>
      </c>
      <c r="F60" s="186">
        <v>288</v>
      </c>
      <c r="G60" s="186">
        <v>287.60000000000002</v>
      </c>
      <c r="H60" s="186">
        <v>285.26829268292698</v>
      </c>
      <c r="I60" s="186">
        <v>291</v>
      </c>
      <c r="J60" s="186">
        <v>250</v>
      </c>
      <c r="K60" s="186">
        <v>319</v>
      </c>
      <c r="L60" s="186">
        <v>280</v>
      </c>
      <c r="M60" s="179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9"/>
    </row>
    <row r="61" spans="1:25">
      <c r="A61" s="128"/>
      <c r="B61" s="2" t="s">
        <v>144</v>
      </c>
      <c r="C61" s="124"/>
      <c r="D61" s="186">
        <v>7.0710678118654755</v>
      </c>
      <c r="E61" s="186">
        <v>11.467344941179714</v>
      </c>
      <c r="F61" s="186">
        <v>3.5637059362410923</v>
      </c>
      <c r="G61" s="186">
        <v>19.384220386695976</v>
      </c>
      <c r="H61" s="186">
        <v>12.851222570936233</v>
      </c>
      <c r="I61" s="186">
        <v>6.9856996786291923</v>
      </c>
      <c r="J61" s="186">
        <v>11.401754250991379</v>
      </c>
      <c r="K61" s="186">
        <v>22.083930809527548</v>
      </c>
      <c r="L61" s="186">
        <v>14.142135623730951</v>
      </c>
      <c r="M61" s="179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9"/>
    </row>
    <row r="62" spans="1:25">
      <c r="A62" s="128"/>
      <c r="B62" s="2" t="s">
        <v>93</v>
      </c>
      <c r="C62" s="124"/>
      <c r="D62" s="101">
        <v>2.6189140043946204E-2</v>
      </c>
      <c r="E62" s="101">
        <v>4.1699436149744418E-2</v>
      </c>
      <c r="F62" s="101">
        <v>1.242575291576392E-2</v>
      </c>
      <c r="G62" s="101">
        <v>6.7292301557647607E-2</v>
      </c>
      <c r="H62" s="101">
        <v>4.5237783287866401E-2</v>
      </c>
      <c r="I62" s="101">
        <v>2.4055439664701077E-2</v>
      </c>
      <c r="J62" s="101">
        <v>4.488879626374559E-2</v>
      </c>
      <c r="K62" s="101">
        <v>6.9621471656770323E-2</v>
      </c>
      <c r="L62" s="101">
        <v>5.2378280087892408E-2</v>
      </c>
      <c r="M62" s="146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26"/>
    </row>
    <row r="63" spans="1:25">
      <c r="A63" s="128"/>
      <c r="B63" s="109" t="s">
        <v>145</v>
      </c>
      <c r="C63" s="124"/>
      <c r="D63" s="101">
        <v>-3.7845563718317377E-2</v>
      </c>
      <c r="E63" s="101">
        <v>-2.0027888972360297E-2</v>
      </c>
      <c r="F63" s="101">
        <v>2.2021823428098442E-2</v>
      </c>
      <c r="G63" s="101">
        <v>2.6511877464079792E-2</v>
      </c>
      <c r="H63" s="101">
        <v>1.2334766271629105E-2</v>
      </c>
      <c r="I63" s="101">
        <v>3.4850549245187379E-2</v>
      </c>
      <c r="J63" s="101">
        <v>-9.4862122905380097E-2</v>
      </c>
      <c r="K63" s="101">
        <v>0.13035328588351747</v>
      </c>
      <c r="L63" s="101">
        <v>-3.7845563718317377E-2</v>
      </c>
      <c r="M63" s="146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6"/>
    </row>
    <row r="64" spans="1:25">
      <c r="B64" s="134"/>
      <c r="C64" s="108"/>
      <c r="D64" s="121"/>
      <c r="E64" s="121"/>
      <c r="F64" s="121"/>
      <c r="G64" s="121"/>
      <c r="H64" s="121"/>
      <c r="I64" s="121"/>
      <c r="J64" s="121"/>
      <c r="K64" s="121"/>
      <c r="L64" s="121"/>
    </row>
    <row r="65" spans="1:25">
      <c r="B65" s="137" t="s">
        <v>181</v>
      </c>
      <c r="Y65" s="122" t="s">
        <v>147</v>
      </c>
    </row>
    <row r="66" spans="1:25">
      <c r="A66" s="116" t="s">
        <v>13</v>
      </c>
      <c r="B66" s="106" t="s">
        <v>113</v>
      </c>
      <c r="C66" s="103" t="s">
        <v>114</v>
      </c>
      <c r="D66" s="104" t="s">
        <v>128</v>
      </c>
      <c r="E66" s="105" t="s">
        <v>128</v>
      </c>
      <c r="F66" s="105" t="s">
        <v>128</v>
      </c>
      <c r="G66" s="14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22">
        <v>1</v>
      </c>
    </row>
    <row r="67" spans="1:25">
      <c r="A67" s="128"/>
      <c r="B67" s="107" t="s">
        <v>129</v>
      </c>
      <c r="C67" s="96" t="s">
        <v>129</v>
      </c>
      <c r="D67" s="144" t="s">
        <v>130</v>
      </c>
      <c r="E67" s="145" t="s">
        <v>135</v>
      </c>
      <c r="F67" s="145" t="s">
        <v>137</v>
      </c>
      <c r="G67" s="14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2" t="s">
        <v>3</v>
      </c>
    </row>
    <row r="68" spans="1:25">
      <c r="A68" s="128"/>
      <c r="B68" s="107"/>
      <c r="C68" s="96"/>
      <c r="D68" s="97" t="s">
        <v>149</v>
      </c>
      <c r="E68" s="98" t="s">
        <v>149</v>
      </c>
      <c r="F68" s="98" t="s">
        <v>149</v>
      </c>
      <c r="G68" s="14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2">
        <v>2</v>
      </c>
    </row>
    <row r="69" spans="1:25">
      <c r="A69" s="128"/>
      <c r="B69" s="107"/>
      <c r="C69" s="96"/>
      <c r="D69" s="120"/>
      <c r="E69" s="120"/>
      <c r="F69" s="120"/>
      <c r="G69" s="146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22">
        <v>2</v>
      </c>
    </row>
    <row r="70" spans="1:25">
      <c r="A70" s="128"/>
      <c r="B70" s="106">
        <v>1</v>
      </c>
      <c r="C70" s="102">
        <v>1</v>
      </c>
      <c r="D70" s="110">
        <v>1.03</v>
      </c>
      <c r="E70" s="110">
        <v>1.3</v>
      </c>
      <c r="F70" s="111" t="s">
        <v>109</v>
      </c>
      <c r="G70" s="14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22">
        <v>1</v>
      </c>
    </row>
    <row r="71" spans="1:25">
      <c r="A71" s="128"/>
      <c r="B71" s="107">
        <v>1</v>
      </c>
      <c r="C71" s="96">
        <v>2</v>
      </c>
      <c r="D71" s="98">
        <v>0.98</v>
      </c>
      <c r="E71" s="98">
        <v>1.3</v>
      </c>
      <c r="F71" s="112" t="s">
        <v>109</v>
      </c>
      <c r="G71" s="14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22">
        <v>6</v>
      </c>
    </row>
    <row r="72" spans="1:25">
      <c r="A72" s="128"/>
      <c r="B72" s="107">
        <v>1</v>
      </c>
      <c r="C72" s="96">
        <v>3</v>
      </c>
      <c r="D72" s="98">
        <v>0.97000000000000008</v>
      </c>
      <c r="E72" s="98">
        <v>1.3</v>
      </c>
      <c r="F72" s="112">
        <v>1</v>
      </c>
      <c r="G72" s="14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22">
        <v>16</v>
      </c>
    </row>
    <row r="73" spans="1:25">
      <c r="A73" s="128"/>
      <c r="B73" s="107">
        <v>1</v>
      </c>
      <c r="C73" s="96">
        <v>4</v>
      </c>
      <c r="D73" s="98">
        <v>0.97000000000000008</v>
      </c>
      <c r="E73" s="98">
        <v>1.4</v>
      </c>
      <c r="F73" s="112" t="s">
        <v>109</v>
      </c>
      <c r="G73" s="14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22">
        <v>0.97600000000000009</v>
      </c>
    </row>
    <row r="74" spans="1:25">
      <c r="A74" s="128"/>
      <c r="B74" s="107">
        <v>1</v>
      </c>
      <c r="C74" s="96">
        <v>5</v>
      </c>
      <c r="D74" s="98">
        <v>0.9900000000000001</v>
      </c>
      <c r="E74" s="98">
        <v>1.4</v>
      </c>
      <c r="F74" s="98" t="s">
        <v>109</v>
      </c>
      <c r="G74" s="14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23"/>
    </row>
    <row r="75" spans="1:25">
      <c r="A75" s="128"/>
      <c r="B75" s="108" t="s">
        <v>142</v>
      </c>
      <c r="C75" s="100"/>
      <c r="D75" s="113">
        <v>0.9880000000000001</v>
      </c>
      <c r="E75" s="113">
        <v>1.3400000000000003</v>
      </c>
      <c r="F75" s="113">
        <v>1</v>
      </c>
      <c r="G75" s="14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23"/>
    </row>
    <row r="76" spans="1:25">
      <c r="A76" s="128"/>
      <c r="B76" s="2" t="s">
        <v>143</v>
      </c>
      <c r="C76" s="124"/>
      <c r="D76" s="99">
        <v>0.98</v>
      </c>
      <c r="E76" s="99">
        <v>1.3</v>
      </c>
      <c r="F76" s="99">
        <v>1</v>
      </c>
      <c r="G76" s="14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3"/>
    </row>
    <row r="77" spans="1:25">
      <c r="A77" s="128"/>
      <c r="B77" s="2" t="s">
        <v>144</v>
      </c>
      <c r="C77" s="124"/>
      <c r="D77" s="99">
        <v>2.489979919597745E-2</v>
      </c>
      <c r="E77" s="99">
        <v>5.4772255750516544E-2</v>
      </c>
      <c r="F77" s="99" t="s">
        <v>237</v>
      </c>
      <c r="G77" s="204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123"/>
    </row>
    <row r="78" spans="1:25">
      <c r="A78" s="128"/>
      <c r="B78" s="2" t="s">
        <v>93</v>
      </c>
      <c r="C78" s="124"/>
      <c r="D78" s="101">
        <v>2.5202225906859766E-2</v>
      </c>
      <c r="E78" s="101">
        <v>4.0874817724266072E-2</v>
      </c>
      <c r="F78" s="101" t="s">
        <v>237</v>
      </c>
      <c r="G78" s="146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26"/>
    </row>
    <row r="79" spans="1:25">
      <c r="A79" s="128"/>
      <c r="B79" s="109" t="s">
        <v>145</v>
      </c>
      <c r="C79" s="124"/>
      <c r="D79" s="101">
        <v>1.2295081967213184E-2</v>
      </c>
      <c r="E79" s="101">
        <v>0.3729508196721314</v>
      </c>
      <c r="F79" s="101">
        <v>2.4590163934426146E-2</v>
      </c>
      <c r="G79" s="146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26"/>
    </row>
    <row r="80" spans="1:25">
      <c r="B80" s="134"/>
      <c r="C80" s="108"/>
      <c r="D80" s="121"/>
      <c r="E80" s="121"/>
      <c r="F80" s="121"/>
    </row>
    <row r="81" spans="1:25">
      <c r="B81" s="137" t="s">
        <v>182</v>
      </c>
      <c r="Y81" s="122" t="s">
        <v>147</v>
      </c>
    </row>
    <row r="82" spans="1:25">
      <c r="A82" s="116" t="s">
        <v>16</v>
      </c>
      <c r="B82" s="106" t="s">
        <v>113</v>
      </c>
      <c r="C82" s="103" t="s">
        <v>114</v>
      </c>
      <c r="D82" s="104" t="s">
        <v>128</v>
      </c>
      <c r="E82" s="105" t="s">
        <v>128</v>
      </c>
      <c r="F82" s="105" t="s">
        <v>128</v>
      </c>
      <c r="G82" s="105" t="s">
        <v>128</v>
      </c>
      <c r="H82" s="105" t="s">
        <v>128</v>
      </c>
      <c r="I82" s="105" t="s">
        <v>128</v>
      </c>
      <c r="J82" s="105" t="s">
        <v>128</v>
      </c>
      <c r="K82" s="105" t="s">
        <v>128</v>
      </c>
      <c r="L82" s="105" t="s">
        <v>128</v>
      </c>
      <c r="M82" s="146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22">
        <v>1</v>
      </c>
    </row>
    <row r="83" spans="1:25">
      <c r="A83" s="128"/>
      <c r="B83" s="107" t="s">
        <v>129</v>
      </c>
      <c r="C83" s="96" t="s">
        <v>129</v>
      </c>
      <c r="D83" s="144" t="s">
        <v>130</v>
      </c>
      <c r="E83" s="145" t="s">
        <v>131</v>
      </c>
      <c r="F83" s="145" t="s">
        <v>148</v>
      </c>
      <c r="G83" s="145" t="s">
        <v>133</v>
      </c>
      <c r="H83" s="145" t="s">
        <v>134</v>
      </c>
      <c r="I83" s="145" t="s">
        <v>135</v>
      </c>
      <c r="J83" s="145" t="s">
        <v>136</v>
      </c>
      <c r="K83" s="145" t="s">
        <v>137</v>
      </c>
      <c r="L83" s="145" t="s">
        <v>138</v>
      </c>
      <c r="M83" s="14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2" t="s">
        <v>3</v>
      </c>
    </row>
    <row r="84" spans="1:25">
      <c r="A84" s="128"/>
      <c r="B84" s="107"/>
      <c r="C84" s="96"/>
      <c r="D84" s="97" t="s">
        <v>149</v>
      </c>
      <c r="E84" s="98" t="s">
        <v>149</v>
      </c>
      <c r="F84" s="98" t="s">
        <v>150</v>
      </c>
      <c r="G84" s="98" t="s">
        <v>149</v>
      </c>
      <c r="H84" s="98" t="s">
        <v>150</v>
      </c>
      <c r="I84" s="98" t="s">
        <v>149</v>
      </c>
      <c r="J84" s="98" t="s">
        <v>149</v>
      </c>
      <c r="K84" s="98" t="s">
        <v>149</v>
      </c>
      <c r="L84" s="98" t="s">
        <v>149</v>
      </c>
      <c r="M84" s="146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22">
        <v>3</v>
      </c>
    </row>
    <row r="85" spans="1:25">
      <c r="A85" s="128"/>
      <c r="B85" s="107"/>
      <c r="C85" s="96"/>
      <c r="D85" s="120"/>
      <c r="E85" s="120"/>
      <c r="F85" s="120"/>
      <c r="G85" s="120"/>
      <c r="H85" s="120"/>
      <c r="I85" s="120"/>
      <c r="J85" s="120"/>
      <c r="K85" s="120"/>
      <c r="L85" s="120"/>
      <c r="M85" s="146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22">
        <v>3</v>
      </c>
    </row>
    <row r="86" spans="1:25">
      <c r="A86" s="128"/>
      <c r="B86" s="106">
        <v>1</v>
      </c>
      <c r="C86" s="102">
        <v>1</v>
      </c>
      <c r="D86" s="191">
        <v>0.01</v>
      </c>
      <c r="E86" s="192" t="s">
        <v>109</v>
      </c>
      <c r="F86" s="193">
        <v>7.0000000000000007E-2</v>
      </c>
      <c r="G86" s="191">
        <v>0.03</v>
      </c>
      <c r="H86" s="194">
        <v>1.7000000000000001E-2</v>
      </c>
      <c r="I86" s="191">
        <v>0.04</v>
      </c>
      <c r="J86" s="194">
        <v>0.02</v>
      </c>
      <c r="K86" s="192" t="s">
        <v>111</v>
      </c>
      <c r="L86" s="191" t="s">
        <v>112</v>
      </c>
      <c r="M86" s="196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8">
        <v>1</v>
      </c>
    </row>
    <row r="87" spans="1:25">
      <c r="A87" s="128"/>
      <c r="B87" s="107">
        <v>1</v>
      </c>
      <c r="C87" s="96">
        <v>2</v>
      </c>
      <c r="D87" s="199">
        <v>0.01</v>
      </c>
      <c r="E87" s="200" t="s">
        <v>109</v>
      </c>
      <c r="F87" s="201">
        <v>7.0000000000000007E-2</v>
      </c>
      <c r="G87" s="199">
        <v>0.03</v>
      </c>
      <c r="H87" s="202">
        <v>1.2999999999999999E-2</v>
      </c>
      <c r="I87" s="199">
        <v>0.02</v>
      </c>
      <c r="J87" s="202">
        <v>0.02</v>
      </c>
      <c r="K87" s="200" t="s">
        <v>111</v>
      </c>
      <c r="L87" s="199">
        <v>0.01</v>
      </c>
      <c r="M87" s="196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8">
        <v>7</v>
      </c>
    </row>
    <row r="88" spans="1:25">
      <c r="A88" s="128"/>
      <c r="B88" s="107">
        <v>1</v>
      </c>
      <c r="C88" s="96">
        <v>3</v>
      </c>
      <c r="D88" s="199">
        <v>0.02</v>
      </c>
      <c r="E88" s="200" t="s">
        <v>109</v>
      </c>
      <c r="F88" s="201">
        <v>7.0000000000000007E-2</v>
      </c>
      <c r="G88" s="199">
        <v>0.03</v>
      </c>
      <c r="H88" s="202">
        <v>1.6E-2</v>
      </c>
      <c r="I88" s="199">
        <v>0.02</v>
      </c>
      <c r="J88" s="202">
        <v>0.01</v>
      </c>
      <c r="K88" s="201" t="s">
        <v>111</v>
      </c>
      <c r="L88" s="114" t="s">
        <v>112</v>
      </c>
      <c r="M88" s="196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8">
        <v>16</v>
      </c>
    </row>
    <row r="89" spans="1:25">
      <c r="A89" s="128"/>
      <c r="B89" s="107">
        <v>1</v>
      </c>
      <c r="C89" s="96">
        <v>4</v>
      </c>
      <c r="D89" s="199">
        <v>0.01</v>
      </c>
      <c r="E89" s="200" t="s">
        <v>109</v>
      </c>
      <c r="F89" s="201">
        <v>7.0000000000000007E-2</v>
      </c>
      <c r="G89" s="199">
        <v>0.03</v>
      </c>
      <c r="H89" s="202">
        <v>2.1000000000000001E-2</v>
      </c>
      <c r="I89" s="199" t="s">
        <v>152</v>
      </c>
      <c r="J89" s="202">
        <v>0.01</v>
      </c>
      <c r="K89" s="201" t="s">
        <v>111</v>
      </c>
      <c r="L89" s="114" t="s">
        <v>112</v>
      </c>
      <c r="M89" s="196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8">
        <v>1.6499999999999997E-2</v>
      </c>
    </row>
    <row r="90" spans="1:25">
      <c r="A90" s="128"/>
      <c r="B90" s="107">
        <v>1</v>
      </c>
      <c r="C90" s="96">
        <v>5</v>
      </c>
      <c r="D90" s="199">
        <v>0.01</v>
      </c>
      <c r="E90" s="200" t="s">
        <v>109</v>
      </c>
      <c r="F90" s="200">
        <v>7.0000000000000007E-2</v>
      </c>
      <c r="G90" s="199">
        <v>0.02</v>
      </c>
      <c r="H90" s="199">
        <v>1.7999999999999999E-2</v>
      </c>
      <c r="I90" s="199" t="s">
        <v>152</v>
      </c>
      <c r="J90" s="199">
        <v>0.02</v>
      </c>
      <c r="K90" s="200" t="s">
        <v>111</v>
      </c>
      <c r="L90" s="199" t="s">
        <v>112</v>
      </c>
      <c r="M90" s="196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25"/>
    </row>
    <row r="91" spans="1:25">
      <c r="A91" s="128"/>
      <c r="B91" s="108" t="s">
        <v>142</v>
      </c>
      <c r="C91" s="100"/>
      <c r="D91" s="203">
        <v>1.2E-2</v>
      </c>
      <c r="E91" s="203" t="s">
        <v>237</v>
      </c>
      <c r="F91" s="203">
        <v>7.0000000000000007E-2</v>
      </c>
      <c r="G91" s="203">
        <v>2.7999999999999997E-2</v>
      </c>
      <c r="H91" s="203">
        <v>1.7000000000000001E-2</v>
      </c>
      <c r="I91" s="203">
        <v>2.6666666666666668E-2</v>
      </c>
      <c r="J91" s="203">
        <v>1.6E-2</v>
      </c>
      <c r="K91" s="203" t="s">
        <v>237</v>
      </c>
      <c r="L91" s="203">
        <v>0.01</v>
      </c>
      <c r="M91" s="196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25"/>
    </row>
    <row r="92" spans="1:25">
      <c r="A92" s="128"/>
      <c r="B92" s="2" t="s">
        <v>143</v>
      </c>
      <c r="C92" s="124"/>
      <c r="D92" s="114">
        <v>0.01</v>
      </c>
      <c r="E92" s="114" t="s">
        <v>237</v>
      </c>
      <c r="F92" s="114">
        <v>7.0000000000000007E-2</v>
      </c>
      <c r="G92" s="114">
        <v>0.03</v>
      </c>
      <c r="H92" s="114">
        <v>1.7000000000000001E-2</v>
      </c>
      <c r="I92" s="114">
        <v>0.02</v>
      </c>
      <c r="J92" s="114">
        <v>0.02</v>
      </c>
      <c r="K92" s="114" t="s">
        <v>237</v>
      </c>
      <c r="L92" s="114">
        <v>0.01</v>
      </c>
      <c r="M92" s="196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25"/>
    </row>
    <row r="93" spans="1:25">
      <c r="A93" s="128"/>
      <c r="B93" s="2" t="s">
        <v>144</v>
      </c>
      <c r="C93" s="124"/>
      <c r="D93" s="114">
        <v>4.4721359549995789E-3</v>
      </c>
      <c r="E93" s="114" t="s">
        <v>237</v>
      </c>
      <c r="F93" s="114">
        <v>0</v>
      </c>
      <c r="G93" s="114">
        <v>4.472135954999578E-3</v>
      </c>
      <c r="H93" s="114">
        <v>2.915475947422651E-3</v>
      </c>
      <c r="I93" s="114">
        <v>1.1547005383792518E-2</v>
      </c>
      <c r="J93" s="114">
        <v>5.4772255750516587E-3</v>
      </c>
      <c r="K93" s="114" t="s">
        <v>237</v>
      </c>
      <c r="L93" s="114" t="s">
        <v>237</v>
      </c>
      <c r="M93" s="146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5"/>
    </row>
    <row r="94" spans="1:25">
      <c r="A94" s="128"/>
      <c r="B94" s="2" t="s">
        <v>93</v>
      </c>
      <c r="C94" s="124"/>
      <c r="D94" s="101">
        <v>0.37267799624996489</v>
      </c>
      <c r="E94" s="101" t="s">
        <v>237</v>
      </c>
      <c r="F94" s="101">
        <v>0</v>
      </c>
      <c r="G94" s="101">
        <v>0.15971914124998496</v>
      </c>
      <c r="H94" s="101">
        <v>0.17149858514250887</v>
      </c>
      <c r="I94" s="101">
        <v>0.43301270189221941</v>
      </c>
      <c r="J94" s="101">
        <v>0.34232659844072866</v>
      </c>
      <c r="K94" s="101" t="s">
        <v>237</v>
      </c>
      <c r="L94" s="101" t="s">
        <v>237</v>
      </c>
      <c r="M94" s="146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6"/>
    </row>
    <row r="95" spans="1:25">
      <c r="A95" s="128"/>
      <c r="B95" s="109" t="s">
        <v>145</v>
      </c>
      <c r="C95" s="124"/>
      <c r="D95" s="101">
        <v>-0.2727272727272726</v>
      </c>
      <c r="E95" s="101" t="s">
        <v>237</v>
      </c>
      <c r="F95" s="101">
        <v>3.2424242424242431</v>
      </c>
      <c r="G95" s="101">
        <v>0.69696969696969702</v>
      </c>
      <c r="H95" s="101">
        <v>3.0303030303030498E-2</v>
      </c>
      <c r="I95" s="101">
        <v>0.61616161616161658</v>
      </c>
      <c r="J95" s="101">
        <v>-3.0303030303030165E-2</v>
      </c>
      <c r="K95" s="101" t="s">
        <v>237</v>
      </c>
      <c r="L95" s="101">
        <v>-0.39393939393939381</v>
      </c>
      <c r="M95" s="146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26"/>
    </row>
    <row r="96" spans="1:25">
      <c r="B96" s="134"/>
      <c r="C96" s="108"/>
      <c r="D96" s="121"/>
      <c r="E96" s="121"/>
      <c r="F96" s="121"/>
      <c r="G96" s="121"/>
      <c r="H96" s="121"/>
      <c r="I96" s="121"/>
      <c r="J96" s="121"/>
      <c r="K96" s="121"/>
      <c r="L96" s="121"/>
    </row>
    <row r="97" spans="1:25">
      <c r="B97" s="137" t="s">
        <v>183</v>
      </c>
      <c r="Y97" s="122" t="s">
        <v>147</v>
      </c>
    </row>
    <row r="98" spans="1:25">
      <c r="A98" s="116" t="s">
        <v>49</v>
      </c>
      <c r="B98" s="106" t="s">
        <v>113</v>
      </c>
      <c r="C98" s="103" t="s">
        <v>114</v>
      </c>
      <c r="D98" s="104" t="s">
        <v>128</v>
      </c>
      <c r="E98" s="105" t="s">
        <v>128</v>
      </c>
      <c r="F98" s="105" t="s">
        <v>128</v>
      </c>
      <c r="G98" s="14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22">
        <v>1</v>
      </c>
    </row>
    <row r="99" spans="1:25">
      <c r="A99" s="128"/>
      <c r="B99" s="107" t="s">
        <v>129</v>
      </c>
      <c r="C99" s="96" t="s">
        <v>129</v>
      </c>
      <c r="D99" s="144" t="s">
        <v>130</v>
      </c>
      <c r="E99" s="145" t="s">
        <v>135</v>
      </c>
      <c r="F99" s="145" t="s">
        <v>137</v>
      </c>
      <c r="G99" s="146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22" t="s">
        <v>1</v>
      </c>
    </row>
    <row r="100" spans="1:25">
      <c r="A100" s="128"/>
      <c r="B100" s="107"/>
      <c r="C100" s="96"/>
      <c r="D100" s="97" t="s">
        <v>149</v>
      </c>
      <c r="E100" s="98" t="s">
        <v>149</v>
      </c>
      <c r="F100" s="98" t="s">
        <v>149</v>
      </c>
      <c r="G100" s="14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22">
        <v>2</v>
      </c>
    </row>
    <row r="101" spans="1:25">
      <c r="A101" s="128"/>
      <c r="B101" s="107"/>
      <c r="C101" s="96"/>
      <c r="D101" s="120"/>
      <c r="E101" s="120"/>
      <c r="F101" s="120"/>
      <c r="G101" s="14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22">
        <v>2</v>
      </c>
    </row>
    <row r="102" spans="1:25">
      <c r="A102" s="128"/>
      <c r="B102" s="106">
        <v>1</v>
      </c>
      <c r="C102" s="102">
        <v>1</v>
      </c>
      <c r="D102" s="110">
        <v>6.01</v>
      </c>
      <c r="E102" s="110">
        <v>6.16</v>
      </c>
      <c r="F102" s="111">
        <v>6.09</v>
      </c>
      <c r="G102" s="14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2">
        <v>1</v>
      </c>
    </row>
    <row r="103" spans="1:25">
      <c r="A103" s="128"/>
      <c r="B103" s="107">
        <v>1</v>
      </c>
      <c r="C103" s="96">
        <v>2</v>
      </c>
      <c r="D103" s="98">
        <v>6</v>
      </c>
      <c r="E103" s="98">
        <v>5.62</v>
      </c>
      <c r="F103" s="112">
        <v>5.94</v>
      </c>
      <c r="G103" s="146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2">
        <v>8</v>
      </c>
    </row>
    <row r="104" spans="1:25">
      <c r="A104" s="128"/>
      <c r="B104" s="107">
        <v>1</v>
      </c>
      <c r="C104" s="96">
        <v>3</v>
      </c>
      <c r="D104" s="98">
        <v>6.16</v>
      </c>
      <c r="E104" s="98">
        <v>6.09</v>
      </c>
      <c r="F104" s="112">
        <v>5.99</v>
      </c>
      <c r="G104" s="14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22">
        <v>16</v>
      </c>
    </row>
    <row r="105" spans="1:25">
      <c r="A105" s="128"/>
      <c r="B105" s="107">
        <v>1</v>
      </c>
      <c r="C105" s="96">
        <v>4</v>
      </c>
      <c r="D105" s="98">
        <v>6.12</v>
      </c>
      <c r="E105" s="98">
        <v>6.15</v>
      </c>
      <c r="F105" s="112">
        <v>6.05</v>
      </c>
      <c r="G105" s="14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22">
        <v>6.0320000000000009</v>
      </c>
    </row>
    <row r="106" spans="1:25">
      <c r="A106" s="128"/>
      <c r="B106" s="107">
        <v>1</v>
      </c>
      <c r="C106" s="96">
        <v>5</v>
      </c>
      <c r="D106" s="98">
        <v>6.01</v>
      </c>
      <c r="E106" s="98">
        <v>6.16</v>
      </c>
      <c r="F106" s="98">
        <v>5.93</v>
      </c>
      <c r="G106" s="14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23"/>
    </row>
    <row r="107" spans="1:25">
      <c r="A107" s="128"/>
      <c r="B107" s="108" t="s">
        <v>142</v>
      </c>
      <c r="C107" s="100"/>
      <c r="D107" s="113">
        <v>6.0600000000000005</v>
      </c>
      <c r="E107" s="113">
        <v>6.0360000000000005</v>
      </c>
      <c r="F107" s="113">
        <v>6.0000000000000009</v>
      </c>
      <c r="G107" s="14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23"/>
    </row>
    <row r="108" spans="1:25">
      <c r="A108" s="128"/>
      <c r="B108" s="2" t="s">
        <v>143</v>
      </c>
      <c r="C108" s="124"/>
      <c r="D108" s="99">
        <v>6.01</v>
      </c>
      <c r="E108" s="99">
        <v>6.15</v>
      </c>
      <c r="F108" s="99">
        <v>5.99</v>
      </c>
      <c r="G108" s="146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23"/>
    </row>
    <row r="109" spans="1:25">
      <c r="A109" s="128"/>
      <c r="B109" s="2" t="s">
        <v>144</v>
      </c>
      <c r="C109" s="124"/>
      <c r="D109" s="99">
        <v>7.4498322128756844E-2</v>
      </c>
      <c r="E109" s="99">
        <v>0.23437149997386633</v>
      </c>
      <c r="F109" s="99">
        <v>6.9282032302754995E-2</v>
      </c>
      <c r="G109" s="204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123"/>
    </row>
    <row r="110" spans="1:25">
      <c r="A110" s="128"/>
      <c r="B110" s="2" t="s">
        <v>93</v>
      </c>
      <c r="C110" s="124"/>
      <c r="D110" s="101">
        <v>1.2293452496494528E-2</v>
      </c>
      <c r="E110" s="101">
        <v>3.8828943004285341E-2</v>
      </c>
      <c r="F110" s="101">
        <v>1.1547005383792497E-2</v>
      </c>
      <c r="G110" s="146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26"/>
    </row>
    <row r="111" spans="1:25">
      <c r="A111" s="128"/>
      <c r="B111" s="109" t="s">
        <v>145</v>
      </c>
      <c r="C111" s="124"/>
      <c r="D111" s="101">
        <v>4.6419098143235527E-3</v>
      </c>
      <c r="E111" s="101">
        <v>6.6312997347472979E-4</v>
      </c>
      <c r="F111" s="101">
        <v>-5.3050397877983935E-3</v>
      </c>
      <c r="G111" s="146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26"/>
    </row>
    <row r="112" spans="1:25">
      <c r="B112" s="134"/>
      <c r="C112" s="108"/>
      <c r="D112" s="121"/>
      <c r="E112" s="121"/>
      <c r="F112" s="121"/>
    </row>
    <row r="113" spans="1:25">
      <c r="B113" s="137" t="s">
        <v>184</v>
      </c>
      <c r="Y113" s="122" t="s">
        <v>64</v>
      </c>
    </row>
    <row r="114" spans="1:25">
      <c r="A114" s="116" t="s">
        <v>19</v>
      </c>
      <c r="B114" s="106" t="s">
        <v>113</v>
      </c>
      <c r="C114" s="103" t="s">
        <v>114</v>
      </c>
      <c r="D114" s="104" t="s">
        <v>128</v>
      </c>
      <c r="E114" s="105" t="s">
        <v>128</v>
      </c>
      <c r="F114" s="105" t="s">
        <v>128</v>
      </c>
      <c r="G114" s="105" t="s">
        <v>128</v>
      </c>
      <c r="H114" s="105" t="s">
        <v>128</v>
      </c>
      <c r="I114" s="105" t="s">
        <v>128</v>
      </c>
      <c r="J114" s="105" t="s">
        <v>128</v>
      </c>
      <c r="K114" s="105" t="s">
        <v>128</v>
      </c>
      <c r="L114" s="105" t="s">
        <v>128</v>
      </c>
      <c r="M114" s="146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22">
        <v>1</v>
      </c>
    </row>
    <row r="115" spans="1:25">
      <c r="A115" s="128"/>
      <c r="B115" s="107" t="s">
        <v>129</v>
      </c>
      <c r="C115" s="96" t="s">
        <v>129</v>
      </c>
      <c r="D115" s="144" t="s">
        <v>130</v>
      </c>
      <c r="E115" s="145" t="s">
        <v>131</v>
      </c>
      <c r="F115" s="145" t="s">
        <v>148</v>
      </c>
      <c r="G115" s="145" t="s">
        <v>133</v>
      </c>
      <c r="H115" s="145" t="s">
        <v>134</v>
      </c>
      <c r="I115" s="145" t="s">
        <v>135</v>
      </c>
      <c r="J115" s="145" t="s">
        <v>136</v>
      </c>
      <c r="K115" s="145" t="s">
        <v>137</v>
      </c>
      <c r="L115" s="145" t="s">
        <v>138</v>
      </c>
      <c r="M115" s="146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2" t="s">
        <v>3</v>
      </c>
    </row>
    <row r="116" spans="1:25">
      <c r="A116" s="128"/>
      <c r="B116" s="107"/>
      <c r="C116" s="96"/>
      <c r="D116" s="97" t="s">
        <v>149</v>
      </c>
      <c r="E116" s="98" t="s">
        <v>149</v>
      </c>
      <c r="F116" s="98" t="s">
        <v>150</v>
      </c>
      <c r="G116" s="98" t="s">
        <v>149</v>
      </c>
      <c r="H116" s="98" t="s">
        <v>150</v>
      </c>
      <c r="I116" s="98" t="s">
        <v>149</v>
      </c>
      <c r="J116" s="98" t="s">
        <v>149</v>
      </c>
      <c r="K116" s="98" t="s">
        <v>149</v>
      </c>
      <c r="L116" s="98" t="s">
        <v>149</v>
      </c>
      <c r="M116" s="146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2">
        <v>3</v>
      </c>
    </row>
    <row r="117" spans="1:25">
      <c r="A117" s="128"/>
      <c r="B117" s="107"/>
      <c r="C117" s="96"/>
      <c r="D117" s="120"/>
      <c r="E117" s="120"/>
      <c r="F117" s="120"/>
      <c r="G117" s="120"/>
      <c r="H117" s="120"/>
      <c r="I117" s="120"/>
      <c r="J117" s="120"/>
      <c r="K117" s="120"/>
      <c r="L117" s="120"/>
      <c r="M117" s="146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22">
        <v>3</v>
      </c>
    </row>
    <row r="118" spans="1:25">
      <c r="A118" s="128"/>
      <c r="B118" s="106">
        <v>1</v>
      </c>
      <c r="C118" s="102">
        <v>1</v>
      </c>
      <c r="D118" s="191">
        <v>0.06</v>
      </c>
      <c r="E118" s="192" t="s">
        <v>109</v>
      </c>
      <c r="F118" s="193">
        <v>0.15</v>
      </c>
      <c r="G118" s="191">
        <v>0.04</v>
      </c>
      <c r="H118" s="194">
        <v>5.5399061032863899E-2</v>
      </c>
      <c r="I118" s="192" t="s">
        <v>111</v>
      </c>
      <c r="J118" s="194">
        <v>0.04</v>
      </c>
      <c r="K118" s="192">
        <v>0.2</v>
      </c>
      <c r="L118" s="191">
        <v>0.06</v>
      </c>
      <c r="M118" s="196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8">
        <v>1</v>
      </c>
    </row>
    <row r="119" spans="1:25">
      <c r="A119" s="128"/>
      <c r="B119" s="107">
        <v>1</v>
      </c>
      <c r="C119" s="96">
        <v>2</v>
      </c>
      <c r="D119" s="199">
        <v>0.05</v>
      </c>
      <c r="E119" s="200" t="s">
        <v>109</v>
      </c>
      <c r="F119" s="201">
        <v>0.16</v>
      </c>
      <c r="G119" s="199">
        <v>0.08</v>
      </c>
      <c r="H119" s="202">
        <v>5.7142857142857099E-2</v>
      </c>
      <c r="I119" s="200" t="s">
        <v>111</v>
      </c>
      <c r="J119" s="202">
        <v>0.04</v>
      </c>
      <c r="K119" s="200">
        <v>0.2</v>
      </c>
      <c r="L119" s="206">
        <v>0.04</v>
      </c>
      <c r="M119" s="196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8" t="e">
        <v>#N/A</v>
      </c>
    </row>
    <row r="120" spans="1:25">
      <c r="A120" s="128"/>
      <c r="B120" s="107">
        <v>1</v>
      </c>
      <c r="C120" s="96">
        <v>3</v>
      </c>
      <c r="D120" s="199">
        <v>0.05</v>
      </c>
      <c r="E120" s="200" t="s">
        <v>109</v>
      </c>
      <c r="F120" s="201">
        <v>0.15</v>
      </c>
      <c r="G120" s="199">
        <v>0.06</v>
      </c>
      <c r="H120" s="202">
        <v>4.8780487804878099E-2</v>
      </c>
      <c r="I120" s="200" t="s">
        <v>111</v>
      </c>
      <c r="J120" s="202">
        <v>0.04</v>
      </c>
      <c r="K120" s="201">
        <v>0.2</v>
      </c>
      <c r="L120" s="114">
        <v>0.06</v>
      </c>
      <c r="M120" s="196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8">
        <v>16</v>
      </c>
    </row>
    <row r="121" spans="1:25">
      <c r="A121" s="128"/>
      <c r="B121" s="107">
        <v>1</v>
      </c>
      <c r="C121" s="96">
        <v>4</v>
      </c>
      <c r="D121" s="199">
        <v>0.05</v>
      </c>
      <c r="E121" s="200" t="s">
        <v>109</v>
      </c>
      <c r="F121" s="201">
        <v>0.15</v>
      </c>
      <c r="G121" s="199">
        <v>0.04</v>
      </c>
      <c r="H121" s="202">
        <v>4.97607655502392E-2</v>
      </c>
      <c r="I121" s="200" t="s">
        <v>111</v>
      </c>
      <c r="J121" s="202">
        <v>0.04</v>
      </c>
      <c r="K121" s="201" t="s">
        <v>111</v>
      </c>
      <c r="L121" s="114">
        <v>0.06</v>
      </c>
      <c r="M121" s="196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8">
        <v>5.2339061458389936E-2</v>
      </c>
    </row>
    <row r="122" spans="1:25">
      <c r="A122" s="128"/>
      <c r="B122" s="107">
        <v>1</v>
      </c>
      <c r="C122" s="96">
        <v>5</v>
      </c>
      <c r="D122" s="199">
        <v>0.05</v>
      </c>
      <c r="E122" s="200" t="s">
        <v>109</v>
      </c>
      <c r="F122" s="200">
        <v>0.15</v>
      </c>
      <c r="G122" s="199">
        <v>0.06</v>
      </c>
      <c r="H122" s="199">
        <v>4.7393364928909998E-2</v>
      </c>
      <c r="I122" s="200" t="s">
        <v>111</v>
      </c>
      <c r="J122" s="199">
        <v>0.05</v>
      </c>
      <c r="K122" s="200" t="s">
        <v>111</v>
      </c>
      <c r="L122" s="199">
        <v>0.06</v>
      </c>
      <c r="M122" s="196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25"/>
    </row>
    <row r="123" spans="1:25">
      <c r="A123" s="128"/>
      <c r="B123" s="108" t="s">
        <v>142</v>
      </c>
      <c r="C123" s="100"/>
      <c r="D123" s="203">
        <v>5.2000000000000005E-2</v>
      </c>
      <c r="E123" s="203" t="s">
        <v>237</v>
      </c>
      <c r="F123" s="203">
        <v>0.152</v>
      </c>
      <c r="G123" s="203">
        <v>5.6000000000000008E-2</v>
      </c>
      <c r="H123" s="203">
        <v>5.1695307291949669E-2</v>
      </c>
      <c r="I123" s="203" t="s">
        <v>237</v>
      </c>
      <c r="J123" s="203">
        <v>4.2000000000000003E-2</v>
      </c>
      <c r="K123" s="203">
        <v>0.20000000000000004</v>
      </c>
      <c r="L123" s="203">
        <v>5.6000000000000008E-2</v>
      </c>
      <c r="M123" s="196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25"/>
    </row>
    <row r="124" spans="1:25">
      <c r="A124" s="128"/>
      <c r="B124" s="2" t="s">
        <v>143</v>
      </c>
      <c r="C124" s="124"/>
      <c r="D124" s="114">
        <v>0.05</v>
      </c>
      <c r="E124" s="114" t="s">
        <v>237</v>
      </c>
      <c r="F124" s="114">
        <v>0.15</v>
      </c>
      <c r="G124" s="114">
        <v>0.06</v>
      </c>
      <c r="H124" s="114">
        <v>4.97607655502392E-2</v>
      </c>
      <c r="I124" s="114" t="s">
        <v>237</v>
      </c>
      <c r="J124" s="114">
        <v>0.04</v>
      </c>
      <c r="K124" s="114">
        <v>0.2</v>
      </c>
      <c r="L124" s="114">
        <v>0.06</v>
      </c>
      <c r="M124" s="196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25"/>
    </row>
    <row r="125" spans="1:25">
      <c r="A125" s="128"/>
      <c r="B125" s="2" t="s">
        <v>144</v>
      </c>
      <c r="C125" s="124"/>
      <c r="D125" s="114">
        <v>4.4721359549995763E-3</v>
      </c>
      <c r="E125" s="114" t="s">
        <v>237</v>
      </c>
      <c r="F125" s="114">
        <v>4.4721359549995832E-3</v>
      </c>
      <c r="G125" s="114">
        <v>1.6733200530681482E-2</v>
      </c>
      <c r="H125" s="114">
        <v>4.3051981266547246E-3</v>
      </c>
      <c r="I125" s="114" t="s">
        <v>237</v>
      </c>
      <c r="J125" s="114">
        <v>4.4721359549995798E-3</v>
      </c>
      <c r="K125" s="114">
        <v>3.3993498887762956E-17</v>
      </c>
      <c r="L125" s="114">
        <v>8.9442719099990728E-3</v>
      </c>
      <c r="M125" s="14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25"/>
    </row>
    <row r="126" spans="1:25">
      <c r="A126" s="128"/>
      <c r="B126" s="2" t="s">
        <v>93</v>
      </c>
      <c r="C126" s="124"/>
      <c r="D126" s="101">
        <v>8.6002614519222614E-2</v>
      </c>
      <c r="E126" s="101" t="s">
        <v>237</v>
      </c>
      <c r="F126" s="101">
        <v>2.942194707236568E-2</v>
      </c>
      <c r="G126" s="101">
        <v>0.29880715233359784</v>
      </c>
      <c r="H126" s="101">
        <v>8.3280250223508351E-2</v>
      </c>
      <c r="I126" s="101" t="s">
        <v>237</v>
      </c>
      <c r="J126" s="101">
        <v>0.10647942749998998</v>
      </c>
      <c r="K126" s="101">
        <v>1.6996749443881474E-16</v>
      </c>
      <c r="L126" s="101">
        <v>0.15971914124998343</v>
      </c>
      <c r="M126" s="146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26"/>
    </row>
    <row r="127" spans="1:25">
      <c r="A127" s="128"/>
      <c r="B127" s="109" t="s">
        <v>145</v>
      </c>
      <c r="C127" s="124"/>
      <c r="D127" s="101">
        <v>-6.4781723046273276E-3</v>
      </c>
      <c r="E127" s="101" t="s">
        <v>237</v>
      </c>
      <c r="F127" s="101">
        <v>1.9041407271095503</v>
      </c>
      <c r="G127" s="101">
        <v>6.9946583671939733E-2</v>
      </c>
      <c r="H127" s="101">
        <v>-1.2299688769773942E-2</v>
      </c>
      <c r="I127" s="101" t="s">
        <v>237</v>
      </c>
      <c r="J127" s="101">
        <v>-0.19754006224604526</v>
      </c>
      <c r="K127" s="101">
        <v>2.8212377988283568</v>
      </c>
      <c r="L127" s="101">
        <v>6.9946583671939733E-2</v>
      </c>
      <c r="M127" s="146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26"/>
    </row>
    <row r="128" spans="1:25">
      <c r="B128" s="134"/>
      <c r="C128" s="108"/>
      <c r="D128" s="121"/>
      <c r="E128" s="121"/>
      <c r="F128" s="121"/>
      <c r="G128" s="121"/>
      <c r="H128" s="121"/>
      <c r="I128" s="121"/>
      <c r="J128" s="121"/>
      <c r="K128" s="121"/>
      <c r="L128" s="121"/>
    </row>
    <row r="129" spans="1:25">
      <c r="B129" s="137" t="s">
        <v>185</v>
      </c>
      <c r="Y129" s="122" t="s">
        <v>147</v>
      </c>
    </row>
    <row r="130" spans="1:25">
      <c r="A130" s="116" t="s">
        <v>22</v>
      </c>
      <c r="B130" s="106" t="s">
        <v>113</v>
      </c>
      <c r="C130" s="103" t="s">
        <v>114</v>
      </c>
      <c r="D130" s="104" t="s">
        <v>128</v>
      </c>
      <c r="E130" s="105" t="s">
        <v>128</v>
      </c>
      <c r="F130" s="105" t="s">
        <v>128</v>
      </c>
      <c r="G130" s="146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22">
        <v>1</v>
      </c>
    </row>
    <row r="131" spans="1:25">
      <c r="A131" s="128"/>
      <c r="B131" s="107" t="s">
        <v>129</v>
      </c>
      <c r="C131" s="96" t="s">
        <v>129</v>
      </c>
      <c r="D131" s="144" t="s">
        <v>130</v>
      </c>
      <c r="E131" s="145" t="s">
        <v>135</v>
      </c>
      <c r="F131" s="145" t="s">
        <v>137</v>
      </c>
      <c r="G131" s="14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22" t="s">
        <v>3</v>
      </c>
    </row>
    <row r="132" spans="1:25">
      <c r="A132" s="128"/>
      <c r="B132" s="107"/>
      <c r="C132" s="96"/>
      <c r="D132" s="97" t="s">
        <v>149</v>
      </c>
      <c r="E132" s="98" t="s">
        <v>149</v>
      </c>
      <c r="F132" s="98" t="s">
        <v>149</v>
      </c>
      <c r="G132" s="146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22">
        <v>1</v>
      </c>
    </row>
    <row r="133" spans="1:25">
      <c r="A133" s="128"/>
      <c r="B133" s="107"/>
      <c r="C133" s="96"/>
      <c r="D133" s="120"/>
      <c r="E133" s="120"/>
      <c r="F133" s="120"/>
      <c r="G133" s="146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22">
        <v>1</v>
      </c>
    </row>
    <row r="134" spans="1:25">
      <c r="A134" s="128"/>
      <c r="B134" s="106">
        <v>1</v>
      </c>
      <c r="C134" s="102">
        <v>1</v>
      </c>
      <c r="D134" s="207">
        <v>40.700000000000003</v>
      </c>
      <c r="E134" s="207">
        <v>32.4</v>
      </c>
      <c r="F134" s="208">
        <v>38</v>
      </c>
      <c r="G134" s="209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1">
        <v>1</v>
      </c>
    </row>
    <row r="135" spans="1:25">
      <c r="A135" s="128"/>
      <c r="B135" s="107">
        <v>1</v>
      </c>
      <c r="C135" s="96">
        <v>2</v>
      </c>
      <c r="D135" s="212">
        <v>40</v>
      </c>
      <c r="E135" s="212">
        <v>32.799999999999997</v>
      </c>
      <c r="F135" s="213">
        <v>36</v>
      </c>
      <c r="G135" s="209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1">
        <v>9</v>
      </c>
    </row>
    <row r="136" spans="1:25">
      <c r="A136" s="128"/>
      <c r="B136" s="107">
        <v>1</v>
      </c>
      <c r="C136" s="96">
        <v>3</v>
      </c>
      <c r="D136" s="212">
        <v>41.2</v>
      </c>
      <c r="E136" s="212">
        <v>33.1</v>
      </c>
      <c r="F136" s="213">
        <v>37</v>
      </c>
      <c r="G136" s="209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1">
        <v>16</v>
      </c>
    </row>
    <row r="137" spans="1:25">
      <c r="A137" s="128"/>
      <c r="B137" s="107">
        <v>1</v>
      </c>
      <c r="C137" s="96">
        <v>4</v>
      </c>
      <c r="D137" s="212">
        <v>41.1</v>
      </c>
      <c r="E137" s="212">
        <v>33.1</v>
      </c>
      <c r="F137" s="213">
        <v>36</v>
      </c>
      <c r="G137" s="209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1">
        <v>36.833333333333336</v>
      </c>
    </row>
    <row r="138" spans="1:25">
      <c r="A138" s="128"/>
      <c r="B138" s="107">
        <v>1</v>
      </c>
      <c r="C138" s="96">
        <v>5</v>
      </c>
      <c r="D138" s="212">
        <v>40.1</v>
      </c>
      <c r="E138" s="212">
        <v>32</v>
      </c>
      <c r="F138" s="212">
        <v>39</v>
      </c>
      <c r="G138" s="209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4"/>
    </row>
    <row r="139" spans="1:25">
      <c r="A139" s="128"/>
      <c r="B139" s="108" t="s">
        <v>142</v>
      </c>
      <c r="C139" s="100"/>
      <c r="D139" s="215">
        <v>40.619999999999997</v>
      </c>
      <c r="E139" s="215">
        <v>32.679999999999993</v>
      </c>
      <c r="F139" s="215">
        <v>37.200000000000003</v>
      </c>
      <c r="G139" s="209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4"/>
    </row>
    <row r="140" spans="1:25">
      <c r="A140" s="128"/>
      <c r="B140" s="2" t="s">
        <v>143</v>
      </c>
      <c r="C140" s="124"/>
      <c r="D140" s="216">
        <v>40.700000000000003</v>
      </c>
      <c r="E140" s="216">
        <v>32.799999999999997</v>
      </c>
      <c r="F140" s="216">
        <v>37</v>
      </c>
      <c r="G140" s="209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4"/>
    </row>
    <row r="141" spans="1:25">
      <c r="A141" s="128"/>
      <c r="B141" s="2" t="s">
        <v>144</v>
      </c>
      <c r="C141" s="124"/>
      <c r="D141" s="216">
        <v>0.55407580708780357</v>
      </c>
      <c r="E141" s="216">
        <v>0.47644516998286446</v>
      </c>
      <c r="F141" s="216">
        <v>1.3038404810405297</v>
      </c>
      <c r="G141" s="209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4"/>
    </row>
    <row r="142" spans="1:25">
      <c r="A142" s="128"/>
      <c r="B142" s="2" t="s">
        <v>93</v>
      </c>
      <c r="C142" s="124"/>
      <c r="D142" s="101">
        <v>1.3640467924367395E-2</v>
      </c>
      <c r="E142" s="101">
        <v>1.4579105568631106E-2</v>
      </c>
      <c r="F142" s="101">
        <v>3.5049475296788431E-2</v>
      </c>
      <c r="G142" s="146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6"/>
    </row>
    <row r="143" spans="1:25">
      <c r="A143" s="128"/>
      <c r="B143" s="109" t="s">
        <v>145</v>
      </c>
      <c r="C143" s="124"/>
      <c r="D143" s="101">
        <v>0.10280542986425334</v>
      </c>
      <c r="E143" s="101">
        <v>-0.11276018099547536</v>
      </c>
      <c r="F143" s="101">
        <v>9.9547511312216841E-3</v>
      </c>
      <c r="G143" s="14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26"/>
    </row>
    <row r="144" spans="1:25">
      <c r="B144" s="134"/>
      <c r="C144" s="108"/>
      <c r="D144" s="121"/>
      <c r="E144" s="121"/>
      <c r="F144" s="121"/>
    </row>
    <row r="145" spans="1:25">
      <c r="B145" s="137" t="s">
        <v>186</v>
      </c>
      <c r="Y145" s="122" t="s">
        <v>64</v>
      </c>
    </row>
    <row r="146" spans="1:25">
      <c r="A146" s="116" t="s">
        <v>25</v>
      </c>
      <c r="B146" s="106" t="s">
        <v>113</v>
      </c>
      <c r="C146" s="103" t="s">
        <v>114</v>
      </c>
      <c r="D146" s="104" t="s">
        <v>128</v>
      </c>
      <c r="E146" s="105" t="s">
        <v>128</v>
      </c>
      <c r="F146" s="105" t="s">
        <v>128</v>
      </c>
      <c r="G146" s="105" t="s">
        <v>128</v>
      </c>
      <c r="H146" s="105" t="s">
        <v>128</v>
      </c>
      <c r="I146" s="105" t="s">
        <v>128</v>
      </c>
      <c r="J146" s="105" t="s">
        <v>128</v>
      </c>
      <c r="K146" s="105" t="s">
        <v>128</v>
      </c>
      <c r="L146" s="105" t="s">
        <v>128</v>
      </c>
      <c r="M146" s="105" t="s">
        <v>128</v>
      </c>
      <c r="N146" s="146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22">
        <v>1</v>
      </c>
    </row>
    <row r="147" spans="1:25">
      <c r="A147" s="128"/>
      <c r="B147" s="107" t="s">
        <v>129</v>
      </c>
      <c r="C147" s="96" t="s">
        <v>129</v>
      </c>
      <c r="D147" s="144" t="s">
        <v>130</v>
      </c>
      <c r="E147" s="145" t="s">
        <v>131</v>
      </c>
      <c r="F147" s="145" t="s">
        <v>132</v>
      </c>
      <c r="G147" s="145" t="s">
        <v>148</v>
      </c>
      <c r="H147" s="145" t="s">
        <v>133</v>
      </c>
      <c r="I147" s="145" t="s">
        <v>134</v>
      </c>
      <c r="J147" s="145" t="s">
        <v>135</v>
      </c>
      <c r="K147" s="145" t="s">
        <v>136</v>
      </c>
      <c r="L147" s="145" t="s">
        <v>137</v>
      </c>
      <c r="M147" s="145" t="s">
        <v>138</v>
      </c>
      <c r="N147" s="146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22" t="s">
        <v>3</v>
      </c>
    </row>
    <row r="148" spans="1:25">
      <c r="A148" s="128"/>
      <c r="B148" s="107"/>
      <c r="C148" s="96"/>
      <c r="D148" s="97" t="s">
        <v>149</v>
      </c>
      <c r="E148" s="98" t="s">
        <v>115</v>
      </c>
      <c r="F148" s="98" t="s">
        <v>149</v>
      </c>
      <c r="G148" s="98" t="s">
        <v>150</v>
      </c>
      <c r="H148" s="98" t="s">
        <v>149</v>
      </c>
      <c r="I148" s="98" t="s">
        <v>150</v>
      </c>
      <c r="J148" s="98" t="s">
        <v>149</v>
      </c>
      <c r="K148" s="98" t="s">
        <v>149</v>
      </c>
      <c r="L148" s="98" t="s">
        <v>149</v>
      </c>
      <c r="M148" s="98" t="s">
        <v>149</v>
      </c>
      <c r="N148" s="146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22">
        <v>1</v>
      </c>
    </row>
    <row r="149" spans="1:25">
      <c r="A149" s="128"/>
      <c r="B149" s="107"/>
      <c r="C149" s="96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46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22">
        <v>2</v>
      </c>
    </row>
    <row r="150" spans="1:25">
      <c r="A150" s="128"/>
      <c r="B150" s="106">
        <v>1</v>
      </c>
      <c r="C150" s="102">
        <v>1</v>
      </c>
      <c r="D150" s="207">
        <v>44.3</v>
      </c>
      <c r="E150" s="207">
        <v>50</v>
      </c>
      <c r="F150" s="208">
        <v>48.51</v>
      </c>
      <c r="G150" s="207">
        <v>44.8</v>
      </c>
      <c r="H150" s="208">
        <v>50.7</v>
      </c>
      <c r="I150" s="207">
        <v>41.8769953051643</v>
      </c>
      <c r="J150" s="208">
        <v>46.1</v>
      </c>
      <c r="K150" s="207">
        <v>44.4</v>
      </c>
      <c r="L150" s="217">
        <v>55.5</v>
      </c>
      <c r="M150" s="207">
        <v>49.3</v>
      </c>
      <c r="N150" s="209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1">
        <v>1</v>
      </c>
    </row>
    <row r="151" spans="1:25">
      <c r="A151" s="128"/>
      <c r="B151" s="107">
        <v>1</v>
      </c>
      <c r="C151" s="96">
        <v>2</v>
      </c>
      <c r="D151" s="212">
        <v>44.2</v>
      </c>
      <c r="E151" s="212">
        <v>50</v>
      </c>
      <c r="F151" s="213">
        <v>48.405999999999999</v>
      </c>
      <c r="G151" s="212">
        <v>45.4</v>
      </c>
      <c r="H151" s="213">
        <v>45.7</v>
      </c>
      <c r="I151" s="212">
        <v>40.5911330049261</v>
      </c>
      <c r="J151" s="213">
        <v>46.4</v>
      </c>
      <c r="K151" s="212">
        <v>45.6</v>
      </c>
      <c r="L151" s="218">
        <v>52.8</v>
      </c>
      <c r="M151" s="212">
        <v>48.1</v>
      </c>
      <c r="N151" s="209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1" t="e">
        <v>#N/A</v>
      </c>
    </row>
    <row r="152" spans="1:25">
      <c r="A152" s="128"/>
      <c r="B152" s="107">
        <v>1</v>
      </c>
      <c r="C152" s="96">
        <v>3</v>
      </c>
      <c r="D152" s="212">
        <v>44.1</v>
      </c>
      <c r="E152" s="219">
        <v>55</v>
      </c>
      <c r="F152" s="213">
        <v>47.790999999999997</v>
      </c>
      <c r="G152" s="212">
        <v>44.4</v>
      </c>
      <c r="H152" s="213">
        <v>47.6</v>
      </c>
      <c r="I152" s="212">
        <v>43.1443902439024</v>
      </c>
      <c r="J152" s="213">
        <v>47.4</v>
      </c>
      <c r="K152" s="213">
        <v>45.7</v>
      </c>
      <c r="L152" s="220">
        <v>51.8</v>
      </c>
      <c r="M152" s="216">
        <v>47.6</v>
      </c>
      <c r="N152" s="209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1">
        <v>16</v>
      </c>
    </row>
    <row r="153" spans="1:25">
      <c r="A153" s="128"/>
      <c r="B153" s="107">
        <v>1</v>
      </c>
      <c r="C153" s="96">
        <v>4</v>
      </c>
      <c r="D153" s="212">
        <v>43.3</v>
      </c>
      <c r="E153" s="212">
        <v>50</v>
      </c>
      <c r="F153" s="213">
        <v>48.024999999999999</v>
      </c>
      <c r="G153" s="212">
        <v>44.7</v>
      </c>
      <c r="H153" s="213">
        <v>48.8</v>
      </c>
      <c r="I153" s="212">
        <v>41.837320574162703</v>
      </c>
      <c r="J153" s="213">
        <v>46.6</v>
      </c>
      <c r="K153" s="213">
        <v>44.1</v>
      </c>
      <c r="L153" s="220">
        <v>54.2</v>
      </c>
      <c r="M153" s="216">
        <v>45.8</v>
      </c>
      <c r="N153" s="209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1">
        <v>46.145539974306566</v>
      </c>
    </row>
    <row r="154" spans="1:25">
      <c r="A154" s="128"/>
      <c r="B154" s="107">
        <v>1</v>
      </c>
      <c r="C154" s="96">
        <v>5</v>
      </c>
      <c r="D154" s="212">
        <v>43.5</v>
      </c>
      <c r="E154" s="212">
        <v>50</v>
      </c>
      <c r="F154" s="212">
        <v>49.194000000000003</v>
      </c>
      <c r="G154" s="212">
        <v>43.9</v>
      </c>
      <c r="H154" s="212">
        <v>47.2</v>
      </c>
      <c r="I154" s="212">
        <v>41.373459715639797</v>
      </c>
      <c r="J154" s="212">
        <v>45.5</v>
      </c>
      <c r="K154" s="212">
        <v>45.9</v>
      </c>
      <c r="L154" s="218">
        <v>56.1</v>
      </c>
      <c r="M154" s="212">
        <v>44.7</v>
      </c>
      <c r="N154" s="209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4"/>
    </row>
    <row r="155" spans="1:25">
      <c r="A155" s="128"/>
      <c r="B155" s="108" t="s">
        <v>142</v>
      </c>
      <c r="C155" s="100"/>
      <c r="D155" s="215">
        <v>43.879999999999995</v>
      </c>
      <c r="E155" s="215">
        <v>51</v>
      </c>
      <c r="F155" s="215">
        <v>48.385199999999998</v>
      </c>
      <c r="G155" s="215">
        <v>44.64</v>
      </c>
      <c r="H155" s="215">
        <v>48</v>
      </c>
      <c r="I155" s="215">
        <v>41.76465976875906</v>
      </c>
      <c r="J155" s="215">
        <v>46.4</v>
      </c>
      <c r="K155" s="215">
        <v>45.14</v>
      </c>
      <c r="L155" s="215">
        <v>54.080000000000005</v>
      </c>
      <c r="M155" s="215">
        <v>47.1</v>
      </c>
      <c r="N155" s="209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4"/>
    </row>
    <row r="156" spans="1:25">
      <c r="A156" s="128"/>
      <c r="B156" s="2" t="s">
        <v>143</v>
      </c>
      <c r="C156" s="124"/>
      <c r="D156" s="216">
        <v>44.1</v>
      </c>
      <c r="E156" s="216">
        <v>50</v>
      </c>
      <c r="F156" s="216">
        <v>48.405999999999999</v>
      </c>
      <c r="G156" s="216">
        <v>44.7</v>
      </c>
      <c r="H156" s="216">
        <v>47.6</v>
      </c>
      <c r="I156" s="216">
        <v>41.837320574162703</v>
      </c>
      <c r="J156" s="216">
        <v>46.4</v>
      </c>
      <c r="K156" s="216">
        <v>45.6</v>
      </c>
      <c r="L156" s="216">
        <v>54.2</v>
      </c>
      <c r="M156" s="216">
        <v>47.6</v>
      </c>
      <c r="N156" s="209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4"/>
    </row>
    <row r="157" spans="1:25">
      <c r="A157" s="128"/>
      <c r="B157" s="2" t="s">
        <v>144</v>
      </c>
      <c r="C157" s="124"/>
      <c r="D157" s="99">
        <v>0.44944410108488558</v>
      </c>
      <c r="E157" s="99">
        <v>2.2360679774997898</v>
      </c>
      <c r="F157" s="99">
        <v>0.53688518325616152</v>
      </c>
      <c r="G157" s="99">
        <v>0.55045435778091545</v>
      </c>
      <c r="H157" s="99">
        <v>1.8721645226849049</v>
      </c>
      <c r="I157" s="99">
        <v>0.92894531545368708</v>
      </c>
      <c r="J157" s="99">
        <v>0.69641941385920536</v>
      </c>
      <c r="K157" s="99">
        <v>0.82643814045577557</v>
      </c>
      <c r="L157" s="99">
        <v>1.7991664736760762</v>
      </c>
      <c r="M157" s="99">
        <v>1.8398369492974089</v>
      </c>
      <c r="N157" s="204"/>
      <c r="O157" s="205"/>
      <c r="P157" s="205"/>
      <c r="Q157" s="205"/>
      <c r="R157" s="205"/>
      <c r="S157" s="205"/>
      <c r="T157" s="205"/>
      <c r="U157" s="205"/>
      <c r="V157" s="205"/>
      <c r="W157" s="205"/>
      <c r="X157" s="205"/>
      <c r="Y157" s="123"/>
    </row>
    <row r="158" spans="1:25">
      <c r="A158" s="128"/>
      <c r="B158" s="2" t="s">
        <v>93</v>
      </c>
      <c r="C158" s="124"/>
      <c r="D158" s="101">
        <v>1.0242572950886181E-2</v>
      </c>
      <c r="E158" s="101">
        <v>4.3844470147054705E-2</v>
      </c>
      <c r="F158" s="101">
        <v>1.109606208626112E-2</v>
      </c>
      <c r="G158" s="101">
        <v>1.2330966796167461E-2</v>
      </c>
      <c r="H158" s="101">
        <v>3.900342755593552E-2</v>
      </c>
      <c r="I158" s="101">
        <v>2.2242377181977187E-2</v>
      </c>
      <c r="J158" s="101">
        <v>1.5009039091793219E-2</v>
      </c>
      <c r="K158" s="101">
        <v>1.8308332752675578E-2</v>
      </c>
      <c r="L158" s="101">
        <v>3.32686108298091E-2</v>
      </c>
      <c r="M158" s="101">
        <v>3.9062355611409957E-2</v>
      </c>
      <c r="N158" s="146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26"/>
    </row>
    <row r="159" spans="1:25">
      <c r="A159" s="128"/>
      <c r="B159" s="109" t="s">
        <v>145</v>
      </c>
      <c r="C159" s="124"/>
      <c r="D159" s="101">
        <v>-4.9095535030427739E-2</v>
      </c>
      <c r="E159" s="101">
        <v>0.10519889957721484</v>
      </c>
      <c r="F159" s="101">
        <v>4.8534701878891306E-2</v>
      </c>
      <c r="G159" s="101">
        <v>-3.2625904370061298E-2</v>
      </c>
      <c r="H159" s="101">
        <v>4.0187199602084611E-2</v>
      </c>
      <c r="I159" s="101">
        <v>-9.4936156516680525E-2</v>
      </c>
      <c r="J159" s="101">
        <v>5.514292948681776E-3</v>
      </c>
      <c r="K159" s="101">
        <v>-2.1790621040872926E-2</v>
      </c>
      <c r="L159" s="101">
        <v>0.17194424488501547</v>
      </c>
      <c r="M159" s="101">
        <v>2.0683689609545697E-2</v>
      </c>
      <c r="N159" s="146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26"/>
    </row>
    <row r="160" spans="1:25">
      <c r="B160" s="134"/>
      <c r="C160" s="108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</row>
    <row r="161" spans="1:25">
      <c r="B161" s="137" t="s">
        <v>187</v>
      </c>
      <c r="Y161" s="122" t="s">
        <v>147</v>
      </c>
    </row>
    <row r="162" spans="1:25">
      <c r="A162" s="116" t="s">
        <v>50</v>
      </c>
      <c r="B162" s="106" t="s">
        <v>113</v>
      </c>
      <c r="C162" s="103" t="s">
        <v>114</v>
      </c>
      <c r="D162" s="104" t="s">
        <v>128</v>
      </c>
      <c r="E162" s="105" t="s">
        <v>128</v>
      </c>
      <c r="F162" s="105" t="s">
        <v>128</v>
      </c>
      <c r="G162" s="146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22">
        <v>1</v>
      </c>
    </row>
    <row r="163" spans="1:25">
      <c r="A163" s="128"/>
      <c r="B163" s="107" t="s">
        <v>129</v>
      </c>
      <c r="C163" s="96" t="s">
        <v>129</v>
      </c>
      <c r="D163" s="144" t="s">
        <v>130</v>
      </c>
      <c r="E163" s="145" t="s">
        <v>135</v>
      </c>
      <c r="F163" s="145" t="s">
        <v>137</v>
      </c>
      <c r="G163" s="146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22" t="s">
        <v>3</v>
      </c>
    </row>
    <row r="164" spans="1:25">
      <c r="A164" s="128"/>
      <c r="B164" s="107"/>
      <c r="C164" s="96"/>
      <c r="D164" s="97" t="s">
        <v>149</v>
      </c>
      <c r="E164" s="98" t="s">
        <v>149</v>
      </c>
      <c r="F164" s="98" t="s">
        <v>149</v>
      </c>
      <c r="G164" s="14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22">
        <v>0</v>
      </c>
    </row>
    <row r="165" spans="1:25">
      <c r="A165" s="128"/>
      <c r="B165" s="107"/>
      <c r="C165" s="96"/>
      <c r="D165" s="120"/>
      <c r="E165" s="120"/>
      <c r="F165" s="120"/>
      <c r="G165" s="14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22">
        <v>0</v>
      </c>
    </row>
    <row r="166" spans="1:25">
      <c r="A166" s="128"/>
      <c r="B166" s="106">
        <v>1</v>
      </c>
      <c r="C166" s="102">
        <v>1</v>
      </c>
      <c r="D166" s="175">
        <v>223</v>
      </c>
      <c r="E166" s="175">
        <v>207</v>
      </c>
      <c r="F166" s="177">
        <v>225</v>
      </c>
      <c r="G166" s="179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81">
        <v>1</v>
      </c>
    </row>
    <row r="167" spans="1:25">
      <c r="A167" s="128"/>
      <c r="B167" s="107">
        <v>1</v>
      </c>
      <c r="C167" s="96">
        <v>2</v>
      </c>
      <c r="D167" s="182">
        <v>218</v>
      </c>
      <c r="E167" s="182">
        <v>182</v>
      </c>
      <c r="F167" s="184">
        <v>234</v>
      </c>
      <c r="G167" s="179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1">
        <v>10</v>
      </c>
    </row>
    <row r="168" spans="1:25">
      <c r="A168" s="128"/>
      <c r="B168" s="107">
        <v>1</v>
      </c>
      <c r="C168" s="96">
        <v>3</v>
      </c>
      <c r="D168" s="182">
        <v>227</v>
      </c>
      <c r="E168" s="182">
        <v>179</v>
      </c>
      <c r="F168" s="184">
        <v>245</v>
      </c>
      <c r="G168" s="179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1">
        <v>16</v>
      </c>
    </row>
    <row r="169" spans="1:25">
      <c r="A169" s="128"/>
      <c r="B169" s="107">
        <v>1</v>
      </c>
      <c r="C169" s="96">
        <v>4</v>
      </c>
      <c r="D169" s="182">
        <v>225</v>
      </c>
      <c r="E169" s="182">
        <v>209</v>
      </c>
      <c r="F169" s="184">
        <v>237</v>
      </c>
      <c r="G169" s="179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1">
        <v>218.53333333333333</v>
      </c>
    </row>
    <row r="170" spans="1:25">
      <c r="A170" s="128"/>
      <c r="B170" s="107">
        <v>1</v>
      </c>
      <c r="C170" s="96">
        <v>5</v>
      </c>
      <c r="D170" s="182">
        <v>219</v>
      </c>
      <c r="E170" s="182">
        <v>199</v>
      </c>
      <c r="F170" s="182">
        <v>248.99999999999997</v>
      </c>
      <c r="G170" s="179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9"/>
    </row>
    <row r="171" spans="1:25">
      <c r="A171" s="128"/>
      <c r="B171" s="108" t="s">
        <v>142</v>
      </c>
      <c r="C171" s="100"/>
      <c r="D171" s="190">
        <v>222.4</v>
      </c>
      <c r="E171" s="190">
        <v>195.2</v>
      </c>
      <c r="F171" s="190">
        <v>238</v>
      </c>
      <c r="G171" s="179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  <c r="Y171" s="189"/>
    </row>
    <row r="172" spans="1:25">
      <c r="A172" s="128"/>
      <c r="B172" s="2" t="s">
        <v>143</v>
      </c>
      <c r="C172" s="124"/>
      <c r="D172" s="186">
        <v>223</v>
      </c>
      <c r="E172" s="186">
        <v>199</v>
      </c>
      <c r="F172" s="186">
        <v>237</v>
      </c>
      <c r="G172" s="179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9"/>
    </row>
    <row r="173" spans="1:25">
      <c r="A173" s="128"/>
      <c r="B173" s="2" t="s">
        <v>144</v>
      </c>
      <c r="C173" s="124"/>
      <c r="D173" s="186">
        <v>3.8470768123342687</v>
      </c>
      <c r="E173" s="186">
        <v>13.971399357258385</v>
      </c>
      <c r="F173" s="186">
        <v>9.4339811320565961</v>
      </c>
      <c r="G173" s="179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9"/>
    </row>
    <row r="174" spans="1:25">
      <c r="A174" s="128"/>
      <c r="B174" s="2" t="s">
        <v>93</v>
      </c>
      <c r="C174" s="124"/>
      <c r="D174" s="101">
        <v>1.7298007249704445E-2</v>
      </c>
      <c r="E174" s="101">
        <v>7.1574791789233538E-2</v>
      </c>
      <c r="F174" s="101">
        <v>3.9638576185111747E-2</v>
      </c>
      <c r="G174" s="14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26"/>
    </row>
    <row r="175" spans="1:25">
      <c r="A175" s="128"/>
      <c r="B175" s="109" t="s">
        <v>145</v>
      </c>
      <c r="C175" s="124"/>
      <c r="D175" s="101">
        <v>1.7693715680292987E-2</v>
      </c>
      <c r="E175" s="101">
        <v>-0.1067724222086639</v>
      </c>
      <c r="F175" s="101">
        <v>8.907870652837091E-2</v>
      </c>
      <c r="G175" s="146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26"/>
    </row>
    <row r="176" spans="1:25">
      <c r="B176" s="134"/>
      <c r="C176" s="108"/>
      <c r="D176" s="121"/>
      <c r="E176" s="121"/>
      <c r="F176" s="121"/>
    </row>
    <row r="177" spans="1:25">
      <c r="B177" s="137" t="s">
        <v>188</v>
      </c>
      <c r="Y177" s="122" t="s">
        <v>147</v>
      </c>
    </row>
    <row r="178" spans="1:25">
      <c r="A178" s="116" t="s">
        <v>28</v>
      </c>
      <c r="B178" s="106" t="s">
        <v>113</v>
      </c>
      <c r="C178" s="103" t="s">
        <v>114</v>
      </c>
      <c r="D178" s="104" t="s">
        <v>128</v>
      </c>
      <c r="E178" s="105" t="s">
        <v>128</v>
      </c>
      <c r="F178" s="14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22">
        <v>1</v>
      </c>
    </row>
    <row r="179" spans="1:25">
      <c r="A179" s="128"/>
      <c r="B179" s="107" t="s">
        <v>129</v>
      </c>
      <c r="C179" s="96" t="s">
        <v>129</v>
      </c>
      <c r="D179" s="144" t="s">
        <v>130</v>
      </c>
      <c r="E179" s="145" t="s">
        <v>135</v>
      </c>
      <c r="F179" s="14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122" t="s">
        <v>3</v>
      </c>
    </row>
    <row r="180" spans="1:25">
      <c r="A180" s="128"/>
      <c r="B180" s="107"/>
      <c r="C180" s="96"/>
      <c r="D180" s="97" t="s">
        <v>149</v>
      </c>
      <c r="E180" s="98" t="s">
        <v>149</v>
      </c>
      <c r="F180" s="14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22">
        <v>2</v>
      </c>
    </row>
    <row r="181" spans="1:25">
      <c r="A181" s="128"/>
      <c r="B181" s="107"/>
      <c r="C181" s="96"/>
      <c r="D181" s="120"/>
      <c r="E181" s="120"/>
      <c r="F181" s="14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22">
        <v>2</v>
      </c>
    </row>
    <row r="182" spans="1:25">
      <c r="A182" s="128"/>
      <c r="B182" s="106">
        <v>1</v>
      </c>
      <c r="C182" s="102">
        <v>1</v>
      </c>
      <c r="D182" s="110">
        <v>0.86</v>
      </c>
      <c r="E182" s="110">
        <v>0.71</v>
      </c>
      <c r="F182" s="14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122">
        <v>1</v>
      </c>
    </row>
    <row r="183" spans="1:25">
      <c r="A183" s="128"/>
      <c r="B183" s="107">
        <v>1</v>
      </c>
      <c r="C183" s="96">
        <v>2</v>
      </c>
      <c r="D183" s="98">
        <v>0.86</v>
      </c>
      <c r="E183" s="98">
        <v>0.66</v>
      </c>
      <c r="F183" s="14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122">
        <v>11</v>
      </c>
    </row>
    <row r="184" spans="1:25">
      <c r="A184" s="128"/>
      <c r="B184" s="107">
        <v>1</v>
      </c>
      <c r="C184" s="96">
        <v>3</v>
      </c>
      <c r="D184" s="98">
        <v>0.86</v>
      </c>
      <c r="E184" s="98">
        <v>0.72</v>
      </c>
      <c r="F184" s="14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22">
        <v>16</v>
      </c>
    </row>
    <row r="185" spans="1:25">
      <c r="A185" s="128"/>
      <c r="B185" s="107">
        <v>1</v>
      </c>
      <c r="C185" s="96">
        <v>4</v>
      </c>
      <c r="D185" s="98">
        <v>0.86</v>
      </c>
      <c r="E185" s="98">
        <v>0.73</v>
      </c>
      <c r="F185" s="14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22">
        <v>0.78</v>
      </c>
    </row>
    <row r="186" spans="1:25">
      <c r="A186" s="128"/>
      <c r="B186" s="107">
        <v>1</v>
      </c>
      <c r="C186" s="96">
        <v>5</v>
      </c>
      <c r="D186" s="98">
        <v>0.86</v>
      </c>
      <c r="E186" s="98">
        <v>0.68</v>
      </c>
      <c r="F186" s="14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23"/>
    </row>
    <row r="187" spans="1:25">
      <c r="A187" s="128"/>
      <c r="B187" s="108" t="s">
        <v>142</v>
      </c>
      <c r="C187" s="100"/>
      <c r="D187" s="113">
        <v>0.86</v>
      </c>
      <c r="E187" s="113">
        <v>0.7</v>
      </c>
      <c r="F187" s="14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23"/>
    </row>
    <row r="188" spans="1:25">
      <c r="A188" s="128"/>
      <c r="B188" s="2" t="s">
        <v>143</v>
      </c>
      <c r="C188" s="124"/>
      <c r="D188" s="99">
        <v>0.86</v>
      </c>
      <c r="E188" s="99">
        <v>0.71</v>
      </c>
      <c r="F188" s="14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123"/>
    </row>
    <row r="189" spans="1:25">
      <c r="A189" s="128"/>
      <c r="B189" s="2" t="s">
        <v>144</v>
      </c>
      <c r="C189" s="124"/>
      <c r="D189" s="99">
        <v>0</v>
      </c>
      <c r="E189" s="99">
        <v>2.9154759474226473E-2</v>
      </c>
      <c r="F189" s="204"/>
      <c r="G189" s="205"/>
      <c r="H189" s="205"/>
      <c r="I189" s="205"/>
      <c r="J189" s="205"/>
      <c r="K189" s="205"/>
      <c r="L189" s="205"/>
      <c r="M189" s="205"/>
      <c r="N189" s="205"/>
      <c r="O189" s="205"/>
      <c r="P189" s="205"/>
      <c r="Q189" s="205"/>
      <c r="R189" s="205"/>
      <c r="S189" s="205"/>
      <c r="T189" s="205"/>
      <c r="U189" s="205"/>
      <c r="V189" s="205"/>
      <c r="W189" s="205"/>
      <c r="X189" s="205"/>
      <c r="Y189" s="123"/>
    </row>
    <row r="190" spans="1:25">
      <c r="A190" s="128"/>
      <c r="B190" s="2" t="s">
        <v>93</v>
      </c>
      <c r="C190" s="124"/>
      <c r="D190" s="101">
        <v>0</v>
      </c>
      <c r="E190" s="101">
        <v>4.164965639175211E-2</v>
      </c>
      <c r="F190" s="14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26"/>
    </row>
    <row r="191" spans="1:25">
      <c r="A191" s="128"/>
      <c r="B191" s="109" t="s">
        <v>145</v>
      </c>
      <c r="C191" s="124"/>
      <c r="D191" s="101">
        <v>0.10256410256410242</v>
      </c>
      <c r="E191" s="101">
        <v>-0.10256410256410264</v>
      </c>
      <c r="F191" s="14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26"/>
    </row>
    <row r="192" spans="1:25">
      <c r="B192" s="134"/>
      <c r="C192" s="108"/>
      <c r="D192" s="121"/>
      <c r="E192" s="121"/>
    </row>
    <row r="193" spans="1:25">
      <c r="B193" s="137" t="s">
        <v>189</v>
      </c>
      <c r="Y193" s="122" t="s">
        <v>64</v>
      </c>
    </row>
    <row r="194" spans="1:25">
      <c r="A194" s="116" t="s">
        <v>0</v>
      </c>
      <c r="B194" s="106" t="s">
        <v>113</v>
      </c>
      <c r="C194" s="103" t="s">
        <v>114</v>
      </c>
      <c r="D194" s="104" t="s">
        <v>128</v>
      </c>
      <c r="E194" s="105" t="s">
        <v>128</v>
      </c>
      <c r="F194" s="105" t="s">
        <v>128</v>
      </c>
      <c r="G194" s="105" t="s">
        <v>128</v>
      </c>
      <c r="H194" s="105" t="s">
        <v>128</v>
      </c>
      <c r="I194" s="105" t="s">
        <v>128</v>
      </c>
      <c r="J194" s="105" t="s">
        <v>128</v>
      </c>
      <c r="K194" s="105" t="s">
        <v>128</v>
      </c>
      <c r="L194" s="105" t="s">
        <v>128</v>
      </c>
      <c r="M194" s="105" t="s">
        <v>128</v>
      </c>
      <c r="N194" s="146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22">
        <v>1</v>
      </c>
    </row>
    <row r="195" spans="1:25">
      <c r="A195" s="128"/>
      <c r="B195" s="107" t="s">
        <v>129</v>
      </c>
      <c r="C195" s="96" t="s">
        <v>129</v>
      </c>
      <c r="D195" s="144" t="s">
        <v>130</v>
      </c>
      <c r="E195" s="145" t="s">
        <v>131</v>
      </c>
      <c r="F195" s="145" t="s">
        <v>132</v>
      </c>
      <c r="G195" s="145" t="s">
        <v>148</v>
      </c>
      <c r="H195" s="145" t="s">
        <v>133</v>
      </c>
      <c r="I195" s="145" t="s">
        <v>134</v>
      </c>
      <c r="J195" s="145" t="s">
        <v>135</v>
      </c>
      <c r="K195" s="145" t="s">
        <v>136</v>
      </c>
      <c r="L195" s="145" t="s">
        <v>137</v>
      </c>
      <c r="M195" s="145" t="s">
        <v>138</v>
      </c>
      <c r="N195" s="146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122" t="s">
        <v>3</v>
      </c>
    </row>
    <row r="196" spans="1:25">
      <c r="A196" s="128"/>
      <c r="B196" s="107"/>
      <c r="C196" s="96"/>
      <c r="D196" s="97" t="s">
        <v>149</v>
      </c>
      <c r="E196" s="98" t="s">
        <v>115</v>
      </c>
      <c r="F196" s="98" t="s">
        <v>115</v>
      </c>
      <c r="G196" s="98" t="s">
        <v>150</v>
      </c>
      <c r="H196" s="98" t="s">
        <v>115</v>
      </c>
      <c r="I196" s="98" t="s">
        <v>150</v>
      </c>
      <c r="J196" s="98" t="s">
        <v>149</v>
      </c>
      <c r="K196" s="98" t="s">
        <v>149</v>
      </c>
      <c r="L196" s="98" t="s">
        <v>149</v>
      </c>
      <c r="M196" s="98" t="s">
        <v>149</v>
      </c>
      <c r="N196" s="146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122">
        <v>0</v>
      </c>
    </row>
    <row r="197" spans="1:25">
      <c r="A197" s="128"/>
      <c r="B197" s="107"/>
      <c r="C197" s="96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46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22">
        <v>1</v>
      </c>
    </row>
    <row r="198" spans="1:25">
      <c r="A198" s="128"/>
      <c r="B198" s="106">
        <v>1</v>
      </c>
      <c r="C198" s="102">
        <v>1</v>
      </c>
      <c r="D198" s="175">
        <v>46.6</v>
      </c>
      <c r="E198" s="175">
        <v>56</v>
      </c>
      <c r="F198" s="177">
        <v>47.966050000000003</v>
      </c>
      <c r="G198" s="175">
        <v>60.2</v>
      </c>
      <c r="H198" s="177">
        <v>52</v>
      </c>
      <c r="I198" s="175">
        <v>45.95</v>
      </c>
      <c r="J198" s="177">
        <v>48</v>
      </c>
      <c r="K198" s="175">
        <v>45.7</v>
      </c>
      <c r="L198" s="175">
        <v>57.3</v>
      </c>
      <c r="M198" s="175">
        <v>46.3</v>
      </c>
      <c r="N198" s="179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  <c r="Y198" s="181">
        <v>1</v>
      </c>
    </row>
    <row r="199" spans="1:25">
      <c r="A199" s="128"/>
      <c r="B199" s="107">
        <v>1</v>
      </c>
      <c r="C199" s="96">
        <v>2</v>
      </c>
      <c r="D199" s="182">
        <v>45.4</v>
      </c>
      <c r="E199" s="182">
        <v>52</v>
      </c>
      <c r="F199" s="184">
        <v>48.117699999999999</v>
      </c>
      <c r="G199" s="182">
        <v>58.6</v>
      </c>
      <c r="H199" s="184">
        <v>53</v>
      </c>
      <c r="I199" s="182">
        <v>47.98</v>
      </c>
      <c r="J199" s="184">
        <v>51.6</v>
      </c>
      <c r="K199" s="182">
        <v>45.2</v>
      </c>
      <c r="L199" s="182">
        <v>51</v>
      </c>
      <c r="M199" s="182">
        <v>46</v>
      </c>
      <c r="N199" s="179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  <c r="Y199" s="181" t="e">
        <v>#N/A</v>
      </c>
    </row>
    <row r="200" spans="1:25">
      <c r="A200" s="128"/>
      <c r="B200" s="107">
        <v>1</v>
      </c>
      <c r="C200" s="96">
        <v>3</v>
      </c>
      <c r="D200" s="182">
        <v>46.6</v>
      </c>
      <c r="E200" s="182">
        <v>52</v>
      </c>
      <c r="F200" s="184">
        <v>48.476649999999999</v>
      </c>
      <c r="G200" s="182">
        <v>58.2</v>
      </c>
      <c r="H200" s="184">
        <v>51</v>
      </c>
      <c r="I200" s="182">
        <v>45.86</v>
      </c>
      <c r="J200" s="184">
        <v>50.3</v>
      </c>
      <c r="K200" s="184">
        <v>45.5</v>
      </c>
      <c r="L200" s="186">
        <v>55.2</v>
      </c>
      <c r="M200" s="186">
        <v>45.4</v>
      </c>
      <c r="N200" s="179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  <c r="Y200" s="181">
        <v>16</v>
      </c>
    </row>
    <row r="201" spans="1:25">
      <c r="A201" s="128"/>
      <c r="B201" s="107">
        <v>1</v>
      </c>
      <c r="C201" s="96">
        <v>4</v>
      </c>
      <c r="D201" s="182">
        <v>45.4</v>
      </c>
      <c r="E201" s="182">
        <v>56</v>
      </c>
      <c r="F201" s="184">
        <v>47.596299999999999</v>
      </c>
      <c r="G201" s="182">
        <v>55.8</v>
      </c>
      <c r="H201" s="184">
        <v>53</v>
      </c>
      <c r="I201" s="182">
        <v>48.45</v>
      </c>
      <c r="J201" s="184">
        <v>52.3</v>
      </c>
      <c r="K201" s="184">
        <v>44.5</v>
      </c>
      <c r="L201" s="186">
        <v>50.4</v>
      </c>
      <c r="M201" s="186">
        <v>44.7</v>
      </c>
      <c r="N201" s="179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  <c r="Y201" s="181">
        <v>50.090919999999997</v>
      </c>
    </row>
    <row r="202" spans="1:25">
      <c r="A202" s="128"/>
      <c r="B202" s="107">
        <v>1</v>
      </c>
      <c r="C202" s="96">
        <v>5</v>
      </c>
      <c r="D202" s="182">
        <v>45.4</v>
      </c>
      <c r="E202" s="182">
        <v>56</v>
      </c>
      <c r="F202" s="182">
        <v>48.129300000000001</v>
      </c>
      <c r="G202" s="182">
        <v>61</v>
      </c>
      <c r="H202" s="182">
        <v>51</v>
      </c>
      <c r="I202" s="182">
        <v>46.42</v>
      </c>
      <c r="J202" s="182">
        <v>50.1</v>
      </c>
      <c r="K202" s="182">
        <v>46.6</v>
      </c>
      <c r="L202" s="182">
        <v>55.3</v>
      </c>
      <c r="M202" s="182">
        <v>43</v>
      </c>
      <c r="N202" s="179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  <c r="Y202" s="189"/>
    </row>
    <row r="203" spans="1:25">
      <c r="A203" s="128"/>
      <c r="B203" s="108" t="s">
        <v>142</v>
      </c>
      <c r="C203" s="100"/>
      <c r="D203" s="190">
        <v>45.88</v>
      </c>
      <c r="E203" s="190">
        <v>54.4</v>
      </c>
      <c r="F203" s="190">
        <v>48.057200000000002</v>
      </c>
      <c r="G203" s="190">
        <v>58.760000000000005</v>
      </c>
      <c r="H203" s="190">
        <v>52</v>
      </c>
      <c r="I203" s="190">
        <v>46.932000000000002</v>
      </c>
      <c r="J203" s="190">
        <v>50.459999999999994</v>
      </c>
      <c r="K203" s="190">
        <v>45.5</v>
      </c>
      <c r="L203" s="190">
        <v>53.839999999999996</v>
      </c>
      <c r="M203" s="190">
        <v>45.08</v>
      </c>
      <c r="N203" s="179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9"/>
    </row>
    <row r="204" spans="1:25">
      <c r="A204" s="128"/>
      <c r="B204" s="2" t="s">
        <v>143</v>
      </c>
      <c r="C204" s="124"/>
      <c r="D204" s="186">
        <v>45.4</v>
      </c>
      <c r="E204" s="186">
        <v>56</v>
      </c>
      <c r="F204" s="186">
        <v>48.117699999999999</v>
      </c>
      <c r="G204" s="186">
        <v>58.6</v>
      </c>
      <c r="H204" s="186">
        <v>52</v>
      </c>
      <c r="I204" s="186">
        <v>46.42</v>
      </c>
      <c r="J204" s="186">
        <v>50.3</v>
      </c>
      <c r="K204" s="186">
        <v>45.5</v>
      </c>
      <c r="L204" s="186">
        <v>55.2</v>
      </c>
      <c r="M204" s="186">
        <v>45.4</v>
      </c>
      <c r="N204" s="179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  <c r="Y204" s="189"/>
    </row>
    <row r="205" spans="1:25">
      <c r="A205" s="128"/>
      <c r="B205" s="2" t="s">
        <v>144</v>
      </c>
      <c r="C205" s="124"/>
      <c r="D205" s="216">
        <v>0.65726706900620102</v>
      </c>
      <c r="E205" s="216">
        <v>2.1908902300206647</v>
      </c>
      <c r="F205" s="216">
        <v>0.31840779473813119</v>
      </c>
      <c r="G205" s="216">
        <v>2.0119642143934882</v>
      </c>
      <c r="H205" s="216">
        <v>1</v>
      </c>
      <c r="I205" s="216">
        <v>1.2019026582880992</v>
      </c>
      <c r="J205" s="216">
        <v>1.6501515081955349</v>
      </c>
      <c r="K205" s="216">
        <v>0.76485292703891816</v>
      </c>
      <c r="L205" s="216">
        <v>2.9938269823087635</v>
      </c>
      <c r="M205" s="216">
        <v>1.3141537200799598</v>
      </c>
      <c r="N205" s="209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4"/>
    </row>
    <row r="206" spans="1:25">
      <c r="A206" s="128"/>
      <c r="B206" s="2" t="s">
        <v>93</v>
      </c>
      <c r="C206" s="124"/>
      <c r="D206" s="101">
        <v>1.4325786159681801E-2</v>
      </c>
      <c r="E206" s="101">
        <v>4.0273717463615161E-2</v>
      </c>
      <c r="F206" s="101">
        <v>6.6256002167860628E-3</v>
      </c>
      <c r="G206" s="101">
        <v>3.4240371245634581E-2</v>
      </c>
      <c r="H206" s="101">
        <v>1.9230769230769232E-2</v>
      </c>
      <c r="I206" s="101">
        <v>2.5609448953551928E-2</v>
      </c>
      <c r="J206" s="101">
        <v>3.2702170198088291E-2</v>
      </c>
      <c r="K206" s="101">
        <v>1.6809954440415782E-2</v>
      </c>
      <c r="L206" s="101">
        <v>5.5605998928468868E-2</v>
      </c>
      <c r="M206" s="101">
        <v>2.915159095119698E-2</v>
      </c>
      <c r="N206" s="146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26"/>
    </row>
    <row r="207" spans="1:25">
      <c r="A207" s="128"/>
      <c r="B207" s="109" t="s">
        <v>145</v>
      </c>
      <c r="C207" s="124"/>
      <c r="D207" s="101">
        <v>-8.4065535230736343E-2</v>
      </c>
      <c r="E207" s="101">
        <v>8.6025171827548874E-2</v>
      </c>
      <c r="F207" s="101">
        <v>-4.0600571920020534E-2</v>
      </c>
      <c r="G207" s="101">
        <v>0.17306689515784512</v>
      </c>
      <c r="H207" s="101">
        <v>3.8112296599862816E-2</v>
      </c>
      <c r="I207" s="101">
        <v>-6.3063724922600595E-2</v>
      </c>
      <c r="J207" s="101">
        <v>7.3682016620975066E-3</v>
      </c>
      <c r="K207" s="101">
        <v>-9.1651740475120036E-2</v>
      </c>
      <c r="L207" s="101">
        <v>7.4845500941088661E-2</v>
      </c>
      <c r="M207" s="101">
        <v>-0.10003649363996503</v>
      </c>
      <c r="N207" s="146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26"/>
    </row>
    <row r="208" spans="1:25">
      <c r="B208" s="134"/>
      <c r="C208" s="108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</row>
    <row r="209" spans="1:25">
      <c r="B209" s="137" t="s">
        <v>190</v>
      </c>
      <c r="Y209" s="122" t="s">
        <v>147</v>
      </c>
    </row>
    <row r="210" spans="1:25">
      <c r="A210" s="116" t="s">
        <v>33</v>
      </c>
      <c r="B210" s="106" t="s">
        <v>113</v>
      </c>
      <c r="C210" s="103" t="s">
        <v>114</v>
      </c>
      <c r="D210" s="104" t="s">
        <v>128</v>
      </c>
      <c r="E210" s="14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22">
        <v>1</v>
      </c>
    </row>
    <row r="211" spans="1:25">
      <c r="A211" s="128"/>
      <c r="B211" s="107" t="s">
        <v>129</v>
      </c>
      <c r="C211" s="96" t="s">
        <v>129</v>
      </c>
      <c r="D211" s="144" t="s">
        <v>135</v>
      </c>
      <c r="E211" s="14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22" t="s">
        <v>3</v>
      </c>
    </row>
    <row r="212" spans="1:25">
      <c r="A212" s="128"/>
      <c r="B212" s="107"/>
      <c r="C212" s="96"/>
      <c r="D212" s="97" t="s">
        <v>149</v>
      </c>
      <c r="E212" s="14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22">
        <v>2</v>
      </c>
    </row>
    <row r="213" spans="1:25">
      <c r="A213" s="128"/>
      <c r="B213" s="107"/>
      <c r="C213" s="96"/>
      <c r="D213" s="120"/>
      <c r="E213" s="14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22">
        <v>2</v>
      </c>
    </row>
    <row r="214" spans="1:25">
      <c r="A214" s="128"/>
      <c r="B214" s="106">
        <v>1</v>
      </c>
      <c r="C214" s="102">
        <v>1</v>
      </c>
      <c r="D214" s="110">
        <v>4.2</v>
      </c>
      <c r="E214" s="14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22">
        <v>1</v>
      </c>
    </row>
    <row r="215" spans="1:25">
      <c r="A215" s="128"/>
      <c r="B215" s="107">
        <v>1</v>
      </c>
      <c r="C215" s="96">
        <v>2</v>
      </c>
      <c r="D215" s="98">
        <v>4.3</v>
      </c>
      <c r="E215" s="14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22">
        <v>12</v>
      </c>
    </row>
    <row r="216" spans="1:25">
      <c r="A216" s="128"/>
      <c r="B216" s="107">
        <v>1</v>
      </c>
      <c r="C216" s="96">
        <v>3</v>
      </c>
      <c r="D216" s="98">
        <v>4.5</v>
      </c>
      <c r="E216" s="14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22">
        <v>16</v>
      </c>
    </row>
    <row r="217" spans="1:25">
      <c r="A217" s="128"/>
      <c r="B217" s="107">
        <v>1</v>
      </c>
      <c r="C217" s="96">
        <v>4</v>
      </c>
      <c r="D217" s="98">
        <v>4.2</v>
      </c>
      <c r="E217" s="14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22">
        <v>4.26</v>
      </c>
    </row>
    <row r="218" spans="1:25">
      <c r="A218" s="128"/>
      <c r="B218" s="107">
        <v>1</v>
      </c>
      <c r="C218" s="96">
        <v>5</v>
      </c>
      <c r="D218" s="98">
        <v>4.0999999999999996</v>
      </c>
      <c r="E218" s="14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123"/>
    </row>
    <row r="219" spans="1:25">
      <c r="A219" s="128"/>
      <c r="B219" s="108" t="s">
        <v>142</v>
      </c>
      <c r="C219" s="100"/>
      <c r="D219" s="113">
        <v>4.26</v>
      </c>
      <c r="E219" s="14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23"/>
    </row>
    <row r="220" spans="1:25">
      <c r="A220" s="128"/>
      <c r="B220" s="2" t="s">
        <v>143</v>
      </c>
      <c r="C220" s="124"/>
      <c r="D220" s="99">
        <v>4.2</v>
      </c>
      <c r="E220" s="14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23"/>
    </row>
    <row r="221" spans="1:25">
      <c r="A221" s="128"/>
      <c r="B221" s="2" t="s">
        <v>144</v>
      </c>
      <c r="C221" s="124"/>
      <c r="D221" s="99">
        <v>0.15165750888103105</v>
      </c>
      <c r="E221" s="204"/>
      <c r="F221" s="205"/>
      <c r="G221" s="205"/>
      <c r="H221" s="205"/>
      <c r="I221" s="205"/>
      <c r="J221" s="205"/>
      <c r="K221" s="205"/>
      <c r="L221" s="205"/>
      <c r="M221" s="205"/>
      <c r="N221" s="205"/>
      <c r="O221" s="205"/>
      <c r="P221" s="205"/>
      <c r="Q221" s="205"/>
      <c r="R221" s="205"/>
      <c r="S221" s="205"/>
      <c r="T221" s="205"/>
      <c r="U221" s="205"/>
      <c r="V221" s="205"/>
      <c r="W221" s="205"/>
      <c r="X221" s="205"/>
      <c r="Y221" s="123"/>
    </row>
    <row r="222" spans="1:25">
      <c r="A222" s="128"/>
      <c r="B222" s="2" t="s">
        <v>93</v>
      </c>
      <c r="C222" s="124"/>
      <c r="D222" s="101">
        <v>3.5600354197425133E-2</v>
      </c>
      <c r="E222" s="14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126"/>
    </row>
    <row r="223" spans="1:25">
      <c r="A223" s="128"/>
      <c r="B223" s="109" t="s">
        <v>145</v>
      </c>
      <c r="C223" s="124"/>
      <c r="D223" s="101">
        <v>0</v>
      </c>
      <c r="E223" s="14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26"/>
    </row>
    <row r="224" spans="1:25">
      <c r="B224" s="134"/>
      <c r="C224" s="108"/>
      <c r="D224" s="121"/>
    </row>
    <row r="225" spans="1:25">
      <c r="B225" s="137" t="s">
        <v>191</v>
      </c>
      <c r="Y225" s="122" t="s">
        <v>147</v>
      </c>
    </row>
    <row r="226" spans="1:25">
      <c r="A226" s="116" t="s">
        <v>36</v>
      </c>
      <c r="B226" s="106" t="s">
        <v>113</v>
      </c>
      <c r="C226" s="103" t="s">
        <v>114</v>
      </c>
      <c r="D226" s="104" t="s">
        <v>128</v>
      </c>
      <c r="E226" s="14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22">
        <v>1</v>
      </c>
    </row>
    <row r="227" spans="1:25">
      <c r="A227" s="128"/>
      <c r="B227" s="107" t="s">
        <v>129</v>
      </c>
      <c r="C227" s="96" t="s">
        <v>129</v>
      </c>
      <c r="D227" s="144" t="s">
        <v>135</v>
      </c>
      <c r="E227" s="14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22" t="s">
        <v>3</v>
      </c>
    </row>
    <row r="228" spans="1:25">
      <c r="A228" s="128"/>
      <c r="B228" s="107"/>
      <c r="C228" s="96"/>
      <c r="D228" s="97" t="s">
        <v>149</v>
      </c>
      <c r="E228" s="14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22">
        <v>2</v>
      </c>
    </row>
    <row r="229" spans="1:25">
      <c r="A229" s="128"/>
      <c r="B229" s="107"/>
      <c r="C229" s="96"/>
      <c r="D229" s="120"/>
      <c r="E229" s="14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22">
        <v>2</v>
      </c>
    </row>
    <row r="230" spans="1:25">
      <c r="A230" s="128"/>
      <c r="B230" s="106">
        <v>1</v>
      </c>
      <c r="C230" s="102">
        <v>1</v>
      </c>
      <c r="D230" s="110">
        <v>2.1</v>
      </c>
      <c r="E230" s="14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22">
        <v>1</v>
      </c>
    </row>
    <row r="231" spans="1:25">
      <c r="A231" s="128"/>
      <c r="B231" s="107">
        <v>1</v>
      </c>
      <c r="C231" s="96">
        <v>2</v>
      </c>
      <c r="D231" s="98">
        <v>2.1</v>
      </c>
      <c r="E231" s="14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22">
        <v>13</v>
      </c>
    </row>
    <row r="232" spans="1:25">
      <c r="A232" s="128"/>
      <c r="B232" s="107">
        <v>1</v>
      </c>
      <c r="C232" s="96">
        <v>3</v>
      </c>
      <c r="D232" s="98">
        <v>2.1</v>
      </c>
      <c r="E232" s="14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22">
        <v>16</v>
      </c>
    </row>
    <row r="233" spans="1:25">
      <c r="A233" s="128"/>
      <c r="B233" s="107">
        <v>1</v>
      </c>
      <c r="C233" s="96">
        <v>4</v>
      </c>
      <c r="D233" s="98">
        <v>2</v>
      </c>
      <c r="E233" s="14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22">
        <v>2.06</v>
      </c>
    </row>
    <row r="234" spans="1:25">
      <c r="A234" s="128"/>
      <c r="B234" s="107">
        <v>1</v>
      </c>
      <c r="C234" s="96">
        <v>5</v>
      </c>
      <c r="D234" s="98">
        <v>2</v>
      </c>
      <c r="E234" s="14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23"/>
    </row>
    <row r="235" spans="1:25">
      <c r="A235" s="128"/>
      <c r="B235" s="108" t="s">
        <v>142</v>
      </c>
      <c r="C235" s="100"/>
      <c r="D235" s="113">
        <v>2.06</v>
      </c>
      <c r="E235" s="14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23"/>
    </row>
    <row r="236" spans="1:25">
      <c r="A236" s="128"/>
      <c r="B236" s="2" t="s">
        <v>143</v>
      </c>
      <c r="C236" s="124"/>
      <c r="D236" s="99">
        <v>2.1</v>
      </c>
      <c r="E236" s="14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23"/>
    </row>
    <row r="237" spans="1:25">
      <c r="A237" s="128"/>
      <c r="B237" s="2" t="s">
        <v>144</v>
      </c>
      <c r="C237" s="124"/>
      <c r="D237" s="99">
        <v>5.4772255750516662E-2</v>
      </c>
      <c r="E237" s="204"/>
      <c r="F237" s="205"/>
      <c r="G237" s="205"/>
      <c r="H237" s="205"/>
      <c r="I237" s="205"/>
      <c r="J237" s="205"/>
      <c r="K237" s="205"/>
      <c r="L237" s="205"/>
      <c r="M237" s="205"/>
      <c r="N237" s="205"/>
      <c r="O237" s="205"/>
      <c r="P237" s="205"/>
      <c r="Q237" s="205"/>
      <c r="R237" s="205"/>
      <c r="S237" s="205"/>
      <c r="T237" s="205"/>
      <c r="U237" s="205"/>
      <c r="V237" s="205"/>
      <c r="W237" s="205"/>
      <c r="X237" s="205"/>
      <c r="Y237" s="123"/>
    </row>
    <row r="238" spans="1:25">
      <c r="A238" s="128"/>
      <c r="B238" s="2" t="s">
        <v>93</v>
      </c>
      <c r="C238" s="124"/>
      <c r="D238" s="101">
        <v>2.6588473665299348E-2</v>
      </c>
      <c r="E238" s="14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26"/>
    </row>
    <row r="239" spans="1:25">
      <c r="A239" s="128"/>
      <c r="B239" s="109" t="s">
        <v>145</v>
      </c>
      <c r="C239" s="124"/>
      <c r="D239" s="101">
        <v>0</v>
      </c>
      <c r="E239" s="14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26"/>
    </row>
    <row r="240" spans="1:25">
      <c r="B240" s="134"/>
      <c r="C240" s="108"/>
      <c r="D240" s="121"/>
    </row>
    <row r="241" spans="1:25">
      <c r="B241" s="137" t="s">
        <v>192</v>
      </c>
      <c r="Y241" s="122" t="s">
        <v>147</v>
      </c>
    </row>
    <row r="242" spans="1:25">
      <c r="A242" s="116" t="s">
        <v>39</v>
      </c>
      <c r="B242" s="106" t="s">
        <v>113</v>
      </c>
      <c r="C242" s="103" t="s">
        <v>114</v>
      </c>
      <c r="D242" s="104" t="s">
        <v>128</v>
      </c>
      <c r="E242" s="14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22">
        <v>1</v>
      </c>
    </row>
    <row r="243" spans="1:25">
      <c r="A243" s="128"/>
      <c r="B243" s="107" t="s">
        <v>129</v>
      </c>
      <c r="C243" s="96" t="s">
        <v>129</v>
      </c>
      <c r="D243" s="144" t="s">
        <v>135</v>
      </c>
      <c r="E243" s="14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22" t="s">
        <v>3</v>
      </c>
    </row>
    <row r="244" spans="1:25">
      <c r="A244" s="128"/>
      <c r="B244" s="107"/>
      <c r="C244" s="96"/>
      <c r="D244" s="97" t="s">
        <v>149</v>
      </c>
      <c r="E244" s="14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22">
        <v>2</v>
      </c>
    </row>
    <row r="245" spans="1:25">
      <c r="A245" s="128"/>
      <c r="B245" s="107"/>
      <c r="C245" s="96"/>
      <c r="D245" s="120"/>
      <c r="E245" s="14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22">
        <v>2</v>
      </c>
    </row>
    <row r="246" spans="1:25">
      <c r="A246" s="128"/>
      <c r="B246" s="106">
        <v>1</v>
      </c>
      <c r="C246" s="102">
        <v>1</v>
      </c>
      <c r="D246" s="110">
        <v>1.54</v>
      </c>
      <c r="E246" s="14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22">
        <v>1</v>
      </c>
    </row>
    <row r="247" spans="1:25">
      <c r="A247" s="128"/>
      <c r="B247" s="107">
        <v>1</v>
      </c>
      <c r="C247" s="96">
        <v>2</v>
      </c>
      <c r="D247" s="98">
        <v>1.54</v>
      </c>
      <c r="E247" s="14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22">
        <v>14</v>
      </c>
    </row>
    <row r="248" spans="1:25">
      <c r="A248" s="128"/>
      <c r="B248" s="107">
        <v>1</v>
      </c>
      <c r="C248" s="96">
        <v>3</v>
      </c>
      <c r="D248" s="98">
        <v>1.62</v>
      </c>
      <c r="E248" s="14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22">
        <v>16</v>
      </c>
    </row>
    <row r="249" spans="1:25">
      <c r="A249" s="128"/>
      <c r="B249" s="107">
        <v>1</v>
      </c>
      <c r="C249" s="96">
        <v>4</v>
      </c>
      <c r="D249" s="98">
        <v>1.55</v>
      </c>
      <c r="E249" s="14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22">
        <v>1.55</v>
      </c>
    </row>
    <row r="250" spans="1:25">
      <c r="A250" s="128"/>
      <c r="B250" s="107">
        <v>1</v>
      </c>
      <c r="C250" s="96">
        <v>5</v>
      </c>
      <c r="D250" s="98">
        <v>1.5</v>
      </c>
      <c r="E250" s="14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23"/>
    </row>
    <row r="251" spans="1:25">
      <c r="A251" s="128"/>
      <c r="B251" s="108" t="s">
        <v>142</v>
      </c>
      <c r="C251" s="100"/>
      <c r="D251" s="113">
        <v>1.55</v>
      </c>
      <c r="E251" s="14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23"/>
    </row>
    <row r="252" spans="1:25">
      <c r="A252" s="128"/>
      <c r="B252" s="2" t="s">
        <v>143</v>
      </c>
      <c r="C252" s="124"/>
      <c r="D252" s="99">
        <v>1.54</v>
      </c>
      <c r="E252" s="14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23"/>
    </row>
    <row r="253" spans="1:25">
      <c r="A253" s="128"/>
      <c r="B253" s="2" t="s">
        <v>144</v>
      </c>
      <c r="C253" s="124"/>
      <c r="D253" s="99">
        <v>4.3588989435406775E-2</v>
      </c>
      <c r="E253" s="204"/>
      <c r="F253" s="205"/>
      <c r="G253" s="205"/>
      <c r="H253" s="205"/>
      <c r="I253" s="205"/>
      <c r="J253" s="205"/>
      <c r="K253" s="205"/>
      <c r="L253" s="205"/>
      <c r="M253" s="205"/>
      <c r="N253" s="205"/>
      <c r="O253" s="205"/>
      <c r="P253" s="205"/>
      <c r="Q253" s="205"/>
      <c r="R253" s="205"/>
      <c r="S253" s="205"/>
      <c r="T253" s="205"/>
      <c r="U253" s="205"/>
      <c r="V253" s="205"/>
      <c r="W253" s="205"/>
      <c r="X253" s="205"/>
      <c r="Y253" s="123"/>
    </row>
    <row r="254" spans="1:25">
      <c r="A254" s="128"/>
      <c r="B254" s="2" t="s">
        <v>93</v>
      </c>
      <c r="C254" s="124"/>
      <c r="D254" s="101">
        <v>2.8121928668004371E-2</v>
      </c>
      <c r="E254" s="14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26"/>
    </row>
    <row r="255" spans="1:25">
      <c r="A255" s="128"/>
      <c r="B255" s="109" t="s">
        <v>145</v>
      </c>
      <c r="C255" s="124"/>
      <c r="D255" s="101">
        <v>0</v>
      </c>
      <c r="E255" s="14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26"/>
    </row>
    <row r="256" spans="1:25">
      <c r="B256" s="134"/>
      <c r="C256" s="108"/>
      <c r="D256" s="121"/>
    </row>
    <row r="257" spans="1:25">
      <c r="B257" s="137" t="s">
        <v>193</v>
      </c>
      <c r="Y257" s="122" t="s">
        <v>64</v>
      </c>
    </row>
    <row r="258" spans="1:25">
      <c r="A258" s="116" t="s">
        <v>51</v>
      </c>
      <c r="B258" s="106" t="s">
        <v>113</v>
      </c>
      <c r="C258" s="103" t="s">
        <v>114</v>
      </c>
      <c r="D258" s="104" t="s">
        <v>128</v>
      </c>
      <c r="E258" s="105" t="s">
        <v>128</v>
      </c>
      <c r="F258" s="105" t="s">
        <v>128</v>
      </c>
      <c r="G258" s="105" t="s">
        <v>128</v>
      </c>
      <c r="H258" s="105" t="s">
        <v>128</v>
      </c>
      <c r="I258" s="105" t="s">
        <v>128</v>
      </c>
      <c r="J258" s="105" t="s">
        <v>128</v>
      </c>
      <c r="K258" s="146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22">
        <v>1</v>
      </c>
    </row>
    <row r="259" spans="1:25">
      <c r="A259" s="128"/>
      <c r="B259" s="107" t="s">
        <v>129</v>
      </c>
      <c r="C259" s="96" t="s">
        <v>129</v>
      </c>
      <c r="D259" s="144" t="s">
        <v>130</v>
      </c>
      <c r="E259" s="145" t="s">
        <v>132</v>
      </c>
      <c r="F259" s="145" t="s">
        <v>148</v>
      </c>
      <c r="G259" s="145" t="s">
        <v>133</v>
      </c>
      <c r="H259" s="145" t="s">
        <v>135</v>
      </c>
      <c r="I259" s="145" t="s">
        <v>137</v>
      </c>
      <c r="J259" s="145" t="s">
        <v>138</v>
      </c>
      <c r="K259" s="146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22" t="s">
        <v>1</v>
      </c>
    </row>
    <row r="260" spans="1:25">
      <c r="A260" s="128"/>
      <c r="B260" s="107"/>
      <c r="C260" s="96"/>
      <c r="D260" s="97" t="s">
        <v>149</v>
      </c>
      <c r="E260" s="98" t="s">
        <v>115</v>
      </c>
      <c r="F260" s="98" t="s">
        <v>150</v>
      </c>
      <c r="G260" s="98" t="s">
        <v>115</v>
      </c>
      <c r="H260" s="98" t="s">
        <v>149</v>
      </c>
      <c r="I260" s="98" t="s">
        <v>149</v>
      </c>
      <c r="J260" s="98" t="s">
        <v>149</v>
      </c>
      <c r="K260" s="146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22">
        <v>2</v>
      </c>
    </row>
    <row r="261" spans="1:25">
      <c r="A261" s="128"/>
      <c r="B261" s="107"/>
      <c r="C261" s="96"/>
      <c r="D261" s="120"/>
      <c r="E261" s="120"/>
      <c r="F261" s="120"/>
      <c r="G261" s="120"/>
      <c r="H261" s="120"/>
      <c r="I261" s="120"/>
      <c r="J261" s="120"/>
      <c r="K261" s="146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22">
        <v>3</v>
      </c>
    </row>
    <row r="262" spans="1:25">
      <c r="A262" s="128"/>
      <c r="B262" s="106">
        <v>1</v>
      </c>
      <c r="C262" s="102">
        <v>1</v>
      </c>
      <c r="D262" s="110">
        <v>7.64</v>
      </c>
      <c r="E262" s="110">
        <v>7.2640003999999996</v>
      </c>
      <c r="F262" s="111">
        <v>8.2899999999999991</v>
      </c>
      <c r="G262" s="110">
        <v>8.4</v>
      </c>
      <c r="H262" s="111">
        <v>7.41</v>
      </c>
      <c r="I262" s="110">
        <v>7.55</v>
      </c>
      <c r="J262" s="111">
        <v>8.06</v>
      </c>
      <c r="K262" s="146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22">
        <v>1</v>
      </c>
    </row>
    <row r="263" spans="1:25">
      <c r="A263" s="128"/>
      <c r="B263" s="107">
        <v>1</v>
      </c>
      <c r="C263" s="96">
        <v>2</v>
      </c>
      <c r="D263" s="98">
        <v>7.71</v>
      </c>
      <c r="E263" s="98">
        <v>7.3100414999999987</v>
      </c>
      <c r="F263" s="112">
        <v>8.41</v>
      </c>
      <c r="G263" s="98">
        <v>8.18</v>
      </c>
      <c r="H263" s="112">
        <v>7.3</v>
      </c>
      <c r="I263" s="98">
        <v>7.5199999999999987</v>
      </c>
      <c r="J263" s="112">
        <v>7.8</v>
      </c>
      <c r="K263" s="146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22" t="e">
        <v>#N/A</v>
      </c>
    </row>
    <row r="264" spans="1:25">
      <c r="A264" s="128"/>
      <c r="B264" s="107">
        <v>1</v>
      </c>
      <c r="C264" s="96">
        <v>3</v>
      </c>
      <c r="D264" s="98">
        <v>7.870000000000001</v>
      </c>
      <c r="E264" s="98">
        <v>7.2318613000000003</v>
      </c>
      <c r="F264" s="112">
        <v>8.39</v>
      </c>
      <c r="G264" s="98">
        <v>8.06</v>
      </c>
      <c r="H264" s="112">
        <v>7.51</v>
      </c>
      <c r="I264" s="98">
        <v>7.62</v>
      </c>
      <c r="J264" s="112">
        <v>7.76</v>
      </c>
      <c r="K264" s="146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22">
        <v>16</v>
      </c>
    </row>
    <row r="265" spans="1:25">
      <c r="A265" s="128"/>
      <c r="B265" s="107">
        <v>1</v>
      </c>
      <c r="C265" s="96">
        <v>4</v>
      </c>
      <c r="D265" s="98">
        <v>7.71</v>
      </c>
      <c r="E265" s="98">
        <v>7.2458870999999991</v>
      </c>
      <c r="F265" s="112">
        <v>8.5</v>
      </c>
      <c r="G265" s="98">
        <v>8.52</v>
      </c>
      <c r="H265" s="112">
        <v>7.55</v>
      </c>
      <c r="I265" s="98">
        <v>7.6700000000000008</v>
      </c>
      <c r="J265" s="112">
        <v>7.35</v>
      </c>
      <c r="K265" s="146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22">
        <v>7.7640732942857147</v>
      </c>
    </row>
    <row r="266" spans="1:25">
      <c r="A266" s="128"/>
      <c r="B266" s="107">
        <v>1</v>
      </c>
      <c r="C266" s="96">
        <v>5</v>
      </c>
      <c r="D266" s="98">
        <v>7.66</v>
      </c>
      <c r="E266" s="98">
        <v>7.2707750000000004</v>
      </c>
      <c r="F266" s="98">
        <v>8.52</v>
      </c>
      <c r="G266" s="98">
        <v>8</v>
      </c>
      <c r="H266" s="98">
        <v>7.22</v>
      </c>
      <c r="I266" s="98">
        <v>7.629999999999999</v>
      </c>
      <c r="J266" s="98">
        <v>7.61</v>
      </c>
      <c r="K266" s="146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23"/>
    </row>
    <row r="267" spans="1:25">
      <c r="A267" s="128"/>
      <c r="B267" s="108" t="s">
        <v>142</v>
      </c>
      <c r="C267" s="100"/>
      <c r="D267" s="113">
        <v>7.7180000000000009</v>
      </c>
      <c r="E267" s="113">
        <v>7.2645130599999987</v>
      </c>
      <c r="F267" s="113">
        <v>8.4220000000000006</v>
      </c>
      <c r="G267" s="113">
        <v>8.2319999999999993</v>
      </c>
      <c r="H267" s="113">
        <v>7.3980000000000006</v>
      </c>
      <c r="I267" s="113">
        <v>7.597999999999999</v>
      </c>
      <c r="J267" s="113">
        <v>7.7159999999999993</v>
      </c>
      <c r="K267" s="146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23"/>
    </row>
    <row r="268" spans="1:25">
      <c r="A268" s="128"/>
      <c r="B268" s="2" t="s">
        <v>143</v>
      </c>
      <c r="C268" s="124"/>
      <c r="D268" s="99">
        <v>7.71</v>
      </c>
      <c r="E268" s="99">
        <v>7.2640003999999996</v>
      </c>
      <c r="F268" s="99">
        <v>8.41</v>
      </c>
      <c r="G268" s="99">
        <v>8.18</v>
      </c>
      <c r="H268" s="99">
        <v>7.41</v>
      </c>
      <c r="I268" s="99">
        <v>7.62</v>
      </c>
      <c r="J268" s="99">
        <v>7.76</v>
      </c>
      <c r="K268" s="146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23"/>
    </row>
    <row r="269" spans="1:25">
      <c r="A269" s="128"/>
      <c r="B269" s="2" t="s">
        <v>144</v>
      </c>
      <c r="C269" s="124"/>
      <c r="D269" s="114">
        <v>9.0388052307813813E-2</v>
      </c>
      <c r="E269" s="114">
        <v>2.9687444226018794E-2</v>
      </c>
      <c r="F269" s="114">
        <v>9.2574294488265069E-2</v>
      </c>
      <c r="G269" s="114">
        <v>0.22208106627986079</v>
      </c>
      <c r="H269" s="114">
        <v>0.13881642554107207</v>
      </c>
      <c r="I269" s="114">
        <v>6.1400325732035584E-2</v>
      </c>
      <c r="J269" s="114">
        <v>0.26101724080987471</v>
      </c>
      <c r="K269" s="146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125"/>
    </row>
    <row r="270" spans="1:25">
      <c r="A270" s="128"/>
      <c r="B270" s="2" t="s">
        <v>93</v>
      </c>
      <c r="C270" s="124"/>
      <c r="D270" s="101">
        <v>1.171133095462734E-2</v>
      </c>
      <c r="E270" s="101">
        <v>4.086639253150272E-3</v>
      </c>
      <c r="F270" s="101">
        <v>1.0991960874883052E-2</v>
      </c>
      <c r="G270" s="101">
        <v>2.6977777730789701E-2</v>
      </c>
      <c r="H270" s="101">
        <v>1.8764047788736422E-2</v>
      </c>
      <c r="I270" s="101">
        <v>8.0811168375935234E-3</v>
      </c>
      <c r="J270" s="101">
        <v>3.3828050908485577E-2</v>
      </c>
      <c r="K270" s="146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26"/>
    </row>
    <row r="271" spans="1:25">
      <c r="A271" s="128"/>
      <c r="B271" s="109" t="s">
        <v>145</v>
      </c>
      <c r="C271" s="124"/>
      <c r="D271" s="101">
        <v>-5.9341652943466494E-3</v>
      </c>
      <c r="E271" s="101">
        <v>-6.4342544866673013E-2</v>
      </c>
      <c r="F271" s="101">
        <v>8.4739888558047705E-2</v>
      </c>
      <c r="G271" s="101">
        <v>6.0268197887656916E-2</v>
      </c>
      <c r="H271" s="101">
        <v>-4.7149644318162265E-2</v>
      </c>
      <c r="I271" s="101">
        <v>-2.1389969928277686E-2</v>
      </c>
      <c r="J271" s="101">
        <v>-6.1917620382456739E-3</v>
      </c>
      <c r="K271" s="146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6"/>
    </row>
    <row r="272" spans="1:25">
      <c r="B272" s="134"/>
      <c r="C272" s="108"/>
      <c r="D272" s="121"/>
      <c r="E272" s="121"/>
      <c r="F272" s="121"/>
      <c r="G272" s="121"/>
      <c r="H272" s="121"/>
      <c r="I272" s="121"/>
      <c r="J272" s="121"/>
    </row>
    <row r="273" spans="1:25">
      <c r="B273" s="137" t="s">
        <v>194</v>
      </c>
      <c r="Y273" s="122" t="s">
        <v>147</v>
      </c>
    </row>
    <row r="274" spans="1:25">
      <c r="A274" s="116" t="s">
        <v>42</v>
      </c>
      <c r="B274" s="106" t="s">
        <v>113</v>
      </c>
      <c r="C274" s="103" t="s">
        <v>114</v>
      </c>
      <c r="D274" s="104" t="s">
        <v>128</v>
      </c>
      <c r="E274" s="105" t="s">
        <v>128</v>
      </c>
      <c r="F274" s="14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22">
        <v>1</v>
      </c>
    </row>
    <row r="275" spans="1:25">
      <c r="A275" s="128"/>
      <c r="B275" s="107" t="s">
        <v>129</v>
      </c>
      <c r="C275" s="96" t="s">
        <v>129</v>
      </c>
      <c r="D275" s="144" t="s">
        <v>130</v>
      </c>
      <c r="E275" s="145" t="s">
        <v>135</v>
      </c>
      <c r="F275" s="14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22" t="s">
        <v>3</v>
      </c>
    </row>
    <row r="276" spans="1:25">
      <c r="A276" s="128"/>
      <c r="B276" s="107"/>
      <c r="C276" s="96"/>
      <c r="D276" s="97" t="s">
        <v>149</v>
      </c>
      <c r="E276" s="98" t="s">
        <v>149</v>
      </c>
      <c r="F276" s="14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22">
        <v>1</v>
      </c>
    </row>
    <row r="277" spans="1:25">
      <c r="A277" s="128"/>
      <c r="B277" s="107"/>
      <c r="C277" s="96"/>
      <c r="D277" s="120"/>
      <c r="E277" s="120"/>
      <c r="F277" s="14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22">
        <v>1</v>
      </c>
    </row>
    <row r="278" spans="1:25">
      <c r="A278" s="128"/>
      <c r="B278" s="106">
        <v>1</v>
      </c>
      <c r="C278" s="102">
        <v>1</v>
      </c>
      <c r="D278" s="207">
        <v>20.8</v>
      </c>
      <c r="E278" s="207">
        <v>20.100000000000001</v>
      </c>
      <c r="F278" s="209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1">
        <v>1</v>
      </c>
    </row>
    <row r="279" spans="1:25">
      <c r="A279" s="128"/>
      <c r="B279" s="107">
        <v>1</v>
      </c>
      <c r="C279" s="96">
        <v>2</v>
      </c>
      <c r="D279" s="212">
        <v>20.6</v>
      </c>
      <c r="E279" s="212">
        <v>20.7</v>
      </c>
      <c r="F279" s="209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1">
        <v>15</v>
      </c>
    </row>
    <row r="280" spans="1:25">
      <c r="A280" s="128"/>
      <c r="B280" s="107">
        <v>1</v>
      </c>
      <c r="C280" s="96">
        <v>3</v>
      </c>
      <c r="D280" s="212">
        <v>20.7</v>
      </c>
      <c r="E280" s="212">
        <v>20.100000000000001</v>
      </c>
      <c r="F280" s="209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1">
        <v>16</v>
      </c>
    </row>
    <row r="281" spans="1:25">
      <c r="A281" s="128"/>
      <c r="B281" s="107">
        <v>1</v>
      </c>
      <c r="C281" s="96">
        <v>4</v>
      </c>
      <c r="D281" s="212">
        <v>20.8</v>
      </c>
      <c r="E281" s="212">
        <v>20.5</v>
      </c>
      <c r="F281" s="209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1">
        <v>20.47</v>
      </c>
    </row>
    <row r="282" spans="1:25">
      <c r="A282" s="128"/>
      <c r="B282" s="107">
        <v>1</v>
      </c>
      <c r="C282" s="96">
        <v>5</v>
      </c>
      <c r="D282" s="212">
        <v>20.3</v>
      </c>
      <c r="E282" s="212">
        <v>20.100000000000001</v>
      </c>
      <c r="F282" s="209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4"/>
    </row>
    <row r="283" spans="1:25">
      <c r="A283" s="128"/>
      <c r="B283" s="108" t="s">
        <v>142</v>
      </c>
      <c r="C283" s="100"/>
      <c r="D283" s="215">
        <v>20.64</v>
      </c>
      <c r="E283" s="215">
        <v>20.3</v>
      </c>
      <c r="F283" s="209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4"/>
    </row>
    <row r="284" spans="1:25">
      <c r="A284" s="128"/>
      <c r="B284" s="2" t="s">
        <v>143</v>
      </c>
      <c r="C284" s="124"/>
      <c r="D284" s="216">
        <v>20.7</v>
      </c>
      <c r="E284" s="216">
        <v>20.100000000000001</v>
      </c>
      <c r="F284" s="209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4"/>
    </row>
    <row r="285" spans="1:25">
      <c r="A285" s="128"/>
      <c r="B285" s="2" t="s">
        <v>144</v>
      </c>
      <c r="C285" s="124"/>
      <c r="D285" s="216">
        <v>0.20736441353327706</v>
      </c>
      <c r="E285" s="216">
        <v>0.28284271247461801</v>
      </c>
      <c r="F285" s="209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4"/>
    </row>
    <row r="286" spans="1:25">
      <c r="A286" s="128"/>
      <c r="B286" s="2" t="s">
        <v>93</v>
      </c>
      <c r="C286" s="124"/>
      <c r="D286" s="101">
        <v>1.0046725461883578E-2</v>
      </c>
      <c r="E286" s="101">
        <v>1.3933138545547685E-2</v>
      </c>
      <c r="F286" s="14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126"/>
    </row>
    <row r="287" spans="1:25">
      <c r="A287" s="128"/>
      <c r="B287" s="109" t="s">
        <v>145</v>
      </c>
      <c r="C287" s="124"/>
      <c r="D287" s="101">
        <v>8.3048363458722019E-3</v>
      </c>
      <c r="E287" s="101">
        <v>-8.3048363458718688E-3</v>
      </c>
      <c r="F287" s="14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26"/>
    </row>
    <row r="288" spans="1:25">
      <c r="B288" s="134"/>
      <c r="C288" s="108"/>
      <c r="D288" s="121"/>
      <c r="E288" s="121"/>
    </row>
    <row r="289" spans="1:25">
      <c r="B289" s="137" t="s">
        <v>195</v>
      </c>
      <c r="Y289" s="122" t="s">
        <v>147</v>
      </c>
    </row>
    <row r="290" spans="1:25">
      <c r="A290" s="116" t="s">
        <v>5</v>
      </c>
      <c r="B290" s="106" t="s">
        <v>113</v>
      </c>
      <c r="C290" s="103" t="s">
        <v>114</v>
      </c>
      <c r="D290" s="104" t="s">
        <v>128</v>
      </c>
      <c r="E290" s="14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122">
        <v>1</v>
      </c>
    </row>
    <row r="291" spans="1:25">
      <c r="A291" s="128"/>
      <c r="B291" s="107" t="s">
        <v>129</v>
      </c>
      <c r="C291" s="96" t="s">
        <v>129</v>
      </c>
      <c r="D291" s="144" t="s">
        <v>135</v>
      </c>
      <c r="E291" s="14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22" t="s">
        <v>3</v>
      </c>
    </row>
    <row r="292" spans="1:25">
      <c r="A292" s="128"/>
      <c r="B292" s="107"/>
      <c r="C292" s="96"/>
      <c r="D292" s="97" t="s">
        <v>149</v>
      </c>
      <c r="E292" s="14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22">
        <v>2</v>
      </c>
    </row>
    <row r="293" spans="1:25">
      <c r="A293" s="128"/>
      <c r="B293" s="107"/>
      <c r="C293" s="96"/>
      <c r="D293" s="120"/>
      <c r="E293" s="14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22">
        <v>2</v>
      </c>
    </row>
    <row r="294" spans="1:25">
      <c r="A294" s="128"/>
      <c r="B294" s="106">
        <v>1</v>
      </c>
      <c r="C294" s="102">
        <v>1</v>
      </c>
      <c r="D294" s="110">
        <v>4.9000000000000004</v>
      </c>
      <c r="E294" s="14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22">
        <v>1</v>
      </c>
    </row>
    <row r="295" spans="1:25">
      <c r="A295" s="128"/>
      <c r="B295" s="107">
        <v>1</v>
      </c>
      <c r="C295" s="96">
        <v>2</v>
      </c>
      <c r="D295" s="98">
        <v>4.9000000000000004</v>
      </c>
      <c r="E295" s="14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122">
        <v>16</v>
      </c>
    </row>
    <row r="296" spans="1:25">
      <c r="A296" s="128"/>
      <c r="B296" s="107">
        <v>1</v>
      </c>
      <c r="C296" s="96">
        <v>3</v>
      </c>
      <c r="D296" s="98">
        <v>5</v>
      </c>
      <c r="E296" s="14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22">
        <v>16</v>
      </c>
    </row>
    <row r="297" spans="1:25">
      <c r="A297" s="128"/>
      <c r="B297" s="107">
        <v>1</v>
      </c>
      <c r="C297" s="96">
        <v>4</v>
      </c>
      <c r="D297" s="98">
        <v>4.9000000000000004</v>
      </c>
      <c r="E297" s="14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22">
        <v>4.92</v>
      </c>
    </row>
    <row r="298" spans="1:25">
      <c r="A298" s="128"/>
      <c r="B298" s="107">
        <v>1</v>
      </c>
      <c r="C298" s="96">
        <v>5</v>
      </c>
      <c r="D298" s="98">
        <v>4.9000000000000004</v>
      </c>
      <c r="E298" s="14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23"/>
    </row>
    <row r="299" spans="1:25">
      <c r="A299" s="128"/>
      <c r="B299" s="108" t="s">
        <v>142</v>
      </c>
      <c r="C299" s="100"/>
      <c r="D299" s="113">
        <v>4.92</v>
      </c>
      <c r="E299" s="14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123"/>
    </row>
    <row r="300" spans="1:25">
      <c r="A300" s="128"/>
      <c r="B300" s="2" t="s">
        <v>143</v>
      </c>
      <c r="C300" s="124"/>
      <c r="D300" s="99">
        <v>4.9000000000000004</v>
      </c>
      <c r="E300" s="14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123"/>
    </row>
    <row r="301" spans="1:25">
      <c r="A301" s="128"/>
      <c r="B301" s="2" t="s">
        <v>144</v>
      </c>
      <c r="C301" s="124"/>
      <c r="D301" s="99">
        <v>4.4721359549995635E-2</v>
      </c>
      <c r="E301" s="204"/>
      <c r="F301" s="205"/>
      <c r="G301" s="205"/>
      <c r="H301" s="205"/>
      <c r="I301" s="205"/>
      <c r="J301" s="205"/>
      <c r="K301" s="205"/>
      <c r="L301" s="205"/>
      <c r="M301" s="205"/>
      <c r="N301" s="205"/>
      <c r="O301" s="205"/>
      <c r="P301" s="205"/>
      <c r="Q301" s="205"/>
      <c r="R301" s="205"/>
      <c r="S301" s="205"/>
      <c r="T301" s="205"/>
      <c r="U301" s="205"/>
      <c r="V301" s="205"/>
      <c r="W301" s="205"/>
      <c r="X301" s="205"/>
      <c r="Y301" s="123"/>
    </row>
    <row r="302" spans="1:25">
      <c r="A302" s="128"/>
      <c r="B302" s="2" t="s">
        <v>93</v>
      </c>
      <c r="C302" s="124"/>
      <c r="D302" s="101">
        <v>9.0897072256088691E-3</v>
      </c>
      <c r="E302" s="14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26"/>
    </row>
    <row r="303" spans="1:25">
      <c r="A303" s="128"/>
      <c r="B303" s="109" t="s">
        <v>145</v>
      </c>
      <c r="C303" s="124"/>
      <c r="D303" s="101">
        <v>0</v>
      </c>
      <c r="E303" s="14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26"/>
    </row>
    <row r="304" spans="1:25">
      <c r="B304" s="134"/>
      <c r="C304" s="108"/>
      <c r="D304" s="121"/>
    </row>
    <row r="305" spans="1:25">
      <c r="B305" s="137" t="s">
        <v>196</v>
      </c>
      <c r="Y305" s="122" t="s">
        <v>147</v>
      </c>
    </row>
    <row r="306" spans="1:25">
      <c r="A306" s="116" t="s">
        <v>84</v>
      </c>
      <c r="B306" s="106" t="s">
        <v>113</v>
      </c>
      <c r="C306" s="103" t="s">
        <v>114</v>
      </c>
      <c r="D306" s="104" t="s">
        <v>128</v>
      </c>
      <c r="E306" s="105" t="s">
        <v>128</v>
      </c>
      <c r="F306" s="14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22">
        <v>1</v>
      </c>
    </row>
    <row r="307" spans="1:25">
      <c r="A307" s="128"/>
      <c r="B307" s="107" t="s">
        <v>129</v>
      </c>
      <c r="C307" s="96" t="s">
        <v>129</v>
      </c>
      <c r="D307" s="144" t="s">
        <v>130</v>
      </c>
      <c r="E307" s="145" t="s">
        <v>135</v>
      </c>
      <c r="F307" s="14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22" t="s">
        <v>3</v>
      </c>
    </row>
    <row r="308" spans="1:25">
      <c r="A308" s="128"/>
      <c r="B308" s="107"/>
      <c r="C308" s="96"/>
      <c r="D308" s="97" t="s">
        <v>149</v>
      </c>
      <c r="E308" s="98" t="s">
        <v>149</v>
      </c>
      <c r="F308" s="14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22">
        <v>2</v>
      </c>
    </row>
    <row r="309" spans="1:25">
      <c r="A309" s="128"/>
      <c r="B309" s="107"/>
      <c r="C309" s="96"/>
      <c r="D309" s="120"/>
      <c r="E309" s="120"/>
      <c r="F309" s="14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22">
        <v>2</v>
      </c>
    </row>
    <row r="310" spans="1:25">
      <c r="A310" s="128"/>
      <c r="B310" s="106">
        <v>1</v>
      </c>
      <c r="C310" s="102">
        <v>1</v>
      </c>
      <c r="D310" s="110">
        <v>0.2</v>
      </c>
      <c r="E310" s="110">
        <v>0.2</v>
      </c>
      <c r="F310" s="14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22">
        <v>1</v>
      </c>
    </row>
    <row r="311" spans="1:25">
      <c r="A311" s="128"/>
      <c r="B311" s="107">
        <v>1</v>
      </c>
      <c r="C311" s="96">
        <v>2</v>
      </c>
      <c r="D311" s="98">
        <v>0.19</v>
      </c>
      <c r="E311" s="98">
        <v>0.2</v>
      </c>
      <c r="F311" s="14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22">
        <v>17</v>
      </c>
    </row>
    <row r="312" spans="1:25">
      <c r="A312" s="128"/>
      <c r="B312" s="107">
        <v>1</v>
      </c>
      <c r="C312" s="96">
        <v>3</v>
      </c>
      <c r="D312" s="98">
        <v>0.19</v>
      </c>
      <c r="E312" s="98">
        <v>0.3</v>
      </c>
      <c r="F312" s="14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122">
        <v>16</v>
      </c>
    </row>
    <row r="313" spans="1:25">
      <c r="A313" s="128"/>
      <c r="B313" s="107">
        <v>1</v>
      </c>
      <c r="C313" s="96">
        <v>4</v>
      </c>
      <c r="D313" s="98">
        <v>0.21</v>
      </c>
      <c r="E313" s="98">
        <v>0.3</v>
      </c>
      <c r="F313" s="14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122">
        <v>0.23</v>
      </c>
    </row>
    <row r="314" spans="1:25">
      <c r="A314" s="128"/>
      <c r="B314" s="107">
        <v>1</v>
      </c>
      <c r="C314" s="96">
        <v>5</v>
      </c>
      <c r="D314" s="98">
        <v>0.21</v>
      </c>
      <c r="E314" s="98">
        <v>0.3</v>
      </c>
      <c r="F314" s="14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23"/>
    </row>
    <row r="315" spans="1:25">
      <c r="A315" s="128"/>
      <c r="B315" s="108" t="s">
        <v>142</v>
      </c>
      <c r="C315" s="100"/>
      <c r="D315" s="113">
        <v>0.2</v>
      </c>
      <c r="E315" s="113">
        <v>0.26</v>
      </c>
      <c r="F315" s="14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23"/>
    </row>
    <row r="316" spans="1:25">
      <c r="A316" s="128"/>
      <c r="B316" s="2" t="s">
        <v>143</v>
      </c>
      <c r="C316" s="124"/>
      <c r="D316" s="99">
        <v>0.2</v>
      </c>
      <c r="E316" s="99">
        <v>0.3</v>
      </c>
      <c r="F316" s="14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23"/>
    </row>
    <row r="317" spans="1:25">
      <c r="A317" s="128"/>
      <c r="B317" s="2" t="s">
        <v>144</v>
      </c>
      <c r="C317" s="124"/>
      <c r="D317" s="99">
        <v>9.999999999999995E-3</v>
      </c>
      <c r="E317" s="99">
        <v>5.4772255750516509E-2</v>
      </c>
      <c r="F317" s="204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123"/>
    </row>
    <row r="318" spans="1:25">
      <c r="A318" s="128"/>
      <c r="B318" s="2" t="s">
        <v>93</v>
      </c>
      <c r="C318" s="124"/>
      <c r="D318" s="101">
        <v>4.9999999999999975E-2</v>
      </c>
      <c r="E318" s="101">
        <v>0.21066252211737119</v>
      </c>
      <c r="F318" s="14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126"/>
    </row>
    <row r="319" spans="1:25">
      <c r="A319" s="128"/>
      <c r="B319" s="109" t="s">
        <v>145</v>
      </c>
      <c r="C319" s="124"/>
      <c r="D319" s="101">
        <v>-0.13043478260869568</v>
      </c>
      <c r="E319" s="101">
        <v>0.13043478260869557</v>
      </c>
      <c r="F319" s="14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126"/>
    </row>
    <row r="320" spans="1:25">
      <c r="B320" s="134"/>
      <c r="C320" s="108"/>
      <c r="D320" s="121"/>
      <c r="E320" s="121"/>
    </row>
    <row r="321" spans="1:25">
      <c r="B321" s="137" t="s">
        <v>197</v>
      </c>
      <c r="Y321" s="122" t="s">
        <v>147</v>
      </c>
    </row>
    <row r="322" spans="1:25">
      <c r="A322" s="116" t="s">
        <v>8</v>
      </c>
      <c r="B322" s="106" t="s">
        <v>113</v>
      </c>
      <c r="C322" s="103" t="s">
        <v>114</v>
      </c>
      <c r="D322" s="104" t="s">
        <v>128</v>
      </c>
      <c r="E322" s="105" t="s">
        <v>128</v>
      </c>
      <c r="F322" s="105" t="s">
        <v>128</v>
      </c>
      <c r="G322" s="146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22">
        <v>1</v>
      </c>
    </row>
    <row r="323" spans="1:25">
      <c r="A323" s="128"/>
      <c r="B323" s="107" t="s">
        <v>129</v>
      </c>
      <c r="C323" s="96" t="s">
        <v>129</v>
      </c>
      <c r="D323" s="144" t="s">
        <v>130</v>
      </c>
      <c r="E323" s="145" t="s">
        <v>135</v>
      </c>
      <c r="F323" s="145" t="s">
        <v>137</v>
      </c>
      <c r="G323" s="146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22" t="s">
        <v>3</v>
      </c>
    </row>
    <row r="324" spans="1:25">
      <c r="A324" s="128"/>
      <c r="B324" s="107"/>
      <c r="C324" s="96"/>
      <c r="D324" s="97" t="s">
        <v>149</v>
      </c>
      <c r="E324" s="98" t="s">
        <v>149</v>
      </c>
      <c r="F324" s="98" t="s">
        <v>149</v>
      </c>
      <c r="G324" s="146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22">
        <v>2</v>
      </c>
    </row>
    <row r="325" spans="1:25">
      <c r="A325" s="128"/>
      <c r="B325" s="107"/>
      <c r="C325" s="96"/>
      <c r="D325" s="120"/>
      <c r="E325" s="120"/>
      <c r="F325" s="120"/>
      <c r="G325" s="146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22">
        <v>2</v>
      </c>
    </row>
    <row r="326" spans="1:25">
      <c r="A326" s="128"/>
      <c r="B326" s="106">
        <v>1</v>
      </c>
      <c r="C326" s="102">
        <v>1</v>
      </c>
      <c r="D326" s="110">
        <v>3.7</v>
      </c>
      <c r="E326" s="148">
        <v>1.6</v>
      </c>
      <c r="F326" s="111">
        <v>3.4</v>
      </c>
      <c r="G326" s="14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22">
        <v>1</v>
      </c>
    </row>
    <row r="327" spans="1:25">
      <c r="A327" s="128"/>
      <c r="B327" s="107">
        <v>1</v>
      </c>
      <c r="C327" s="96">
        <v>2</v>
      </c>
      <c r="D327" s="98">
        <v>3.7</v>
      </c>
      <c r="E327" s="140">
        <v>1.1000000000000001</v>
      </c>
      <c r="F327" s="112">
        <v>3.2</v>
      </c>
      <c r="G327" s="14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22">
        <v>18</v>
      </c>
    </row>
    <row r="328" spans="1:25">
      <c r="A328" s="128"/>
      <c r="B328" s="107">
        <v>1</v>
      </c>
      <c r="C328" s="96">
        <v>3</v>
      </c>
      <c r="D328" s="98">
        <v>3.7</v>
      </c>
      <c r="E328" s="140">
        <v>1.2</v>
      </c>
      <c r="F328" s="112">
        <v>3.6</v>
      </c>
      <c r="G328" s="14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22">
        <v>16</v>
      </c>
    </row>
    <row r="329" spans="1:25">
      <c r="A329" s="128"/>
      <c r="B329" s="107">
        <v>1</v>
      </c>
      <c r="C329" s="96">
        <v>4</v>
      </c>
      <c r="D329" s="98">
        <v>3.7</v>
      </c>
      <c r="E329" s="140">
        <v>1.2</v>
      </c>
      <c r="F329" s="112">
        <v>3.5</v>
      </c>
      <c r="G329" s="14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22">
        <v>3.5600000000000005</v>
      </c>
    </row>
    <row r="330" spans="1:25">
      <c r="A330" s="128"/>
      <c r="B330" s="107">
        <v>1</v>
      </c>
      <c r="C330" s="96">
        <v>5</v>
      </c>
      <c r="D330" s="98">
        <v>3.6</v>
      </c>
      <c r="E330" s="140">
        <v>1.2</v>
      </c>
      <c r="F330" s="98">
        <v>3.5</v>
      </c>
      <c r="G330" s="146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23"/>
    </row>
    <row r="331" spans="1:25">
      <c r="A331" s="128"/>
      <c r="B331" s="108" t="s">
        <v>142</v>
      </c>
      <c r="C331" s="100"/>
      <c r="D331" s="113">
        <v>3.6800000000000006</v>
      </c>
      <c r="E331" s="113">
        <v>1.2600000000000002</v>
      </c>
      <c r="F331" s="113">
        <v>3.44</v>
      </c>
      <c r="G331" s="146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23"/>
    </row>
    <row r="332" spans="1:25">
      <c r="A332" s="128"/>
      <c r="B332" s="2" t="s">
        <v>143</v>
      </c>
      <c r="C332" s="124"/>
      <c r="D332" s="99">
        <v>3.7</v>
      </c>
      <c r="E332" s="99">
        <v>1.2</v>
      </c>
      <c r="F332" s="99">
        <v>3.5</v>
      </c>
      <c r="G332" s="146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23"/>
    </row>
    <row r="333" spans="1:25">
      <c r="A333" s="128"/>
      <c r="B333" s="2" t="s">
        <v>144</v>
      </c>
      <c r="C333" s="124"/>
      <c r="D333" s="99">
        <v>4.4721359549995836E-2</v>
      </c>
      <c r="E333" s="99">
        <v>0.19493588689617766</v>
      </c>
      <c r="F333" s="99">
        <v>0.15165750888103097</v>
      </c>
      <c r="G333" s="204"/>
      <c r="H333" s="205"/>
      <c r="I333" s="205"/>
      <c r="J333" s="205"/>
      <c r="K333" s="205"/>
      <c r="L333" s="205"/>
      <c r="M333" s="205"/>
      <c r="N333" s="205"/>
      <c r="O333" s="205"/>
      <c r="P333" s="205"/>
      <c r="Q333" s="205"/>
      <c r="R333" s="205"/>
      <c r="S333" s="205"/>
      <c r="T333" s="205"/>
      <c r="U333" s="205"/>
      <c r="V333" s="205"/>
      <c r="W333" s="205"/>
      <c r="X333" s="205"/>
      <c r="Y333" s="123"/>
    </row>
    <row r="334" spans="1:25">
      <c r="A334" s="128"/>
      <c r="B334" s="2" t="s">
        <v>93</v>
      </c>
      <c r="C334" s="124"/>
      <c r="D334" s="101">
        <v>1.2152543355977128E-2</v>
      </c>
      <c r="E334" s="101">
        <v>0.15471102134617273</v>
      </c>
      <c r="F334" s="101">
        <v>4.4086485139834583E-2</v>
      </c>
      <c r="G334" s="146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26"/>
    </row>
    <row r="335" spans="1:25">
      <c r="A335" s="128"/>
      <c r="B335" s="109" t="s">
        <v>145</v>
      </c>
      <c r="C335" s="124"/>
      <c r="D335" s="101">
        <v>3.3707865168539408E-2</v>
      </c>
      <c r="E335" s="101">
        <v>-0.64606741573033699</v>
      </c>
      <c r="F335" s="101">
        <v>-3.3707865168539519E-2</v>
      </c>
      <c r="G335" s="146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26"/>
    </row>
    <row r="336" spans="1:25">
      <c r="B336" s="134"/>
      <c r="C336" s="108"/>
      <c r="D336" s="121"/>
      <c r="E336" s="121"/>
      <c r="F336" s="121"/>
    </row>
    <row r="337" spans="1:25">
      <c r="B337" s="137" t="s">
        <v>198</v>
      </c>
      <c r="Y337" s="122" t="s">
        <v>147</v>
      </c>
    </row>
    <row r="338" spans="1:25">
      <c r="A338" s="116" t="s">
        <v>11</v>
      </c>
      <c r="B338" s="106" t="s">
        <v>113</v>
      </c>
      <c r="C338" s="103" t="s">
        <v>114</v>
      </c>
      <c r="D338" s="104" t="s">
        <v>128</v>
      </c>
      <c r="E338" s="14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22">
        <v>1</v>
      </c>
    </row>
    <row r="339" spans="1:25">
      <c r="A339" s="128"/>
      <c r="B339" s="107" t="s">
        <v>129</v>
      </c>
      <c r="C339" s="96" t="s">
        <v>129</v>
      </c>
      <c r="D339" s="144" t="s">
        <v>135</v>
      </c>
      <c r="E339" s="14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22" t="s">
        <v>3</v>
      </c>
    </row>
    <row r="340" spans="1:25">
      <c r="A340" s="128"/>
      <c r="B340" s="107"/>
      <c r="C340" s="96"/>
      <c r="D340" s="97" t="s">
        <v>149</v>
      </c>
      <c r="E340" s="14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22">
        <v>2</v>
      </c>
    </row>
    <row r="341" spans="1:25">
      <c r="A341" s="128"/>
      <c r="B341" s="107"/>
      <c r="C341" s="96"/>
      <c r="D341" s="120"/>
      <c r="E341" s="14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22">
        <v>2</v>
      </c>
    </row>
    <row r="342" spans="1:25">
      <c r="A342" s="128"/>
      <c r="B342" s="106">
        <v>1</v>
      </c>
      <c r="C342" s="102">
        <v>1</v>
      </c>
      <c r="D342" s="110">
        <v>0.8</v>
      </c>
      <c r="E342" s="14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22">
        <v>1</v>
      </c>
    </row>
    <row r="343" spans="1:25">
      <c r="A343" s="128"/>
      <c r="B343" s="107">
        <v>1</v>
      </c>
      <c r="C343" s="96">
        <v>2</v>
      </c>
      <c r="D343" s="98">
        <v>0.8</v>
      </c>
      <c r="E343" s="14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22">
        <v>3</v>
      </c>
    </row>
    <row r="344" spans="1:25">
      <c r="A344" s="128"/>
      <c r="B344" s="107">
        <v>1</v>
      </c>
      <c r="C344" s="96">
        <v>3</v>
      </c>
      <c r="D344" s="98">
        <v>0.8</v>
      </c>
      <c r="E344" s="14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22">
        <v>16</v>
      </c>
    </row>
    <row r="345" spans="1:25">
      <c r="A345" s="128"/>
      <c r="B345" s="107">
        <v>1</v>
      </c>
      <c r="C345" s="96">
        <v>4</v>
      </c>
      <c r="D345" s="98">
        <v>0.8</v>
      </c>
      <c r="E345" s="14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22">
        <v>0.8</v>
      </c>
    </row>
    <row r="346" spans="1:25">
      <c r="A346" s="128"/>
      <c r="B346" s="107">
        <v>1</v>
      </c>
      <c r="C346" s="96">
        <v>5</v>
      </c>
      <c r="D346" s="98">
        <v>0.8</v>
      </c>
      <c r="E346" s="14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23"/>
    </row>
    <row r="347" spans="1:25">
      <c r="A347" s="128"/>
      <c r="B347" s="108" t="s">
        <v>142</v>
      </c>
      <c r="C347" s="100"/>
      <c r="D347" s="113">
        <v>0.8</v>
      </c>
      <c r="E347" s="14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23"/>
    </row>
    <row r="348" spans="1:25">
      <c r="A348" s="128"/>
      <c r="B348" s="2" t="s">
        <v>143</v>
      </c>
      <c r="C348" s="124"/>
      <c r="D348" s="99">
        <v>0.8</v>
      </c>
      <c r="E348" s="14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23"/>
    </row>
    <row r="349" spans="1:25">
      <c r="A349" s="128"/>
      <c r="B349" s="2" t="s">
        <v>144</v>
      </c>
      <c r="C349" s="124"/>
      <c r="D349" s="99">
        <v>0</v>
      </c>
      <c r="E349" s="204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123"/>
    </row>
    <row r="350" spans="1:25">
      <c r="A350" s="128"/>
      <c r="B350" s="2" t="s">
        <v>93</v>
      </c>
      <c r="C350" s="124"/>
      <c r="D350" s="101">
        <v>0</v>
      </c>
      <c r="E350" s="14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26"/>
    </row>
    <row r="351" spans="1:25">
      <c r="A351" s="128"/>
      <c r="B351" s="109" t="s">
        <v>145</v>
      </c>
      <c r="C351" s="124"/>
      <c r="D351" s="101">
        <v>0</v>
      </c>
      <c r="E351" s="14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26"/>
    </row>
    <row r="352" spans="1:25">
      <c r="B352" s="134"/>
      <c r="C352" s="108"/>
      <c r="D352" s="121"/>
    </row>
    <row r="353" spans="1:25">
      <c r="B353" s="137" t="s">
        <v>199</v>
      </c>
      <c r="Y353" s="122" t="s">
        <v>147</v>
      </c>
    </row>
    <row r="354" spans="1:25">
      <c r="A354" s="116" t="s">
        <v>14</v>
      </c>
      <c r="B354" s="106" t="s">
        <v>113</v>
      </c>
      <c r="C354" s="103" t="s">
        <v>114</v>
      </c>
      <c r="D354" s="104" t="s">
        <v>128</v>
      </c>
      <c r="E354" s="105" t="s">
        <v>128</v>
      </c>
      <c r="F354" s="105" t="s">
        <v>128</v>
      </c>
      <c r="G354" s="14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22">
        <v>1</v>
      </c>
    </row>
    <row r="355" spans="1:25">
      <c r="A355" s="128"/>
      <c r="B355" s="107" t="s">
        <v>129</v>
      </c>
      <c r="C355" s="96" t="s">
        <v>129</v>
      </c>
      <c r="D355" s="144" t="s">
        <v>130</v>
      </c>
      <c r="E355" s="145" t="s">
        <v>135</v>
      </c>
      <c r="F355" s="145" t="s">
        <v>137</v>
      </c>
      <c r="G355" s="14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22" t="s">
        <v>3</v>
      </c>
    </row>
    <row r="356" spans="1:25">
      <c r="A356" s="128"/>
      <c r="B356" s="107"/>
      <c r="C356" s="96"/>
      <c r="D356" s="97" t="s">
        <v>149</v>
      </c>
      <c r="E356" s="98" t="s">
        <v>149</v>
      </c>
      <c r="F356" s="98" t="s">
        <v>149</v>
      </c>
      <c r="G356" s="14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22">
        <v>3</v>
      </c>
    </row>
    <row r="357" spans="1:25">
      <c r="A357" s="128"/>
      <c r="B357" s="107"/>
      <c r="C357" s="96"/>
      <c r="D357" s="120"/>
      <c r="E357" s="120"/>
      <c r="F357" s="120"/>
      <c r="G357" s="14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22">
        <v>3</v>
      </c>
    </row>
    <row r="358" spans="1:25">
      <c r="A358" s="128"/>
      <c r="B358" s="106">
        <v>1</v>
      </c>
      <c r="C358" s="102">
        <v>1</v>
      </c>
      <c r="D358" s="191">
        <v>7.0000000000000007E-2</v>
      </c>
      <c r="E358" s="192" t="s">
        <v>111</v>
      </c>
      <c r="F358" s="194">
        <v>0.05</v>
      </c>
      <c r="G358" s="196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8">
        <v>1</v>
      </c>
    </row>
    <row r="359" spans="1:25">
      <c r="A359" s="128"/>
      <c r="B359" s="107">
        <v>1</v>
      </c>
      <c r="C359" s="96">
        <v>2</v>
      </c>
      <c r="D359" s="199">
        <v>7.2999999999999995E-2</v>
      </c>
      <c r="E359" s="200" t="s">
        <v>111</v>
      </c>
      <c r="F359" s="221">
        <v>0.09</v>
      </c>
      <c r="G359" s="196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8">
        <v>4</v>
      </c>
    </row>
    <row r="360" spans="1:25">
      <c r="A360" s="128"/>
      <c r="B360" s="107">
        <v>1</v>
      </c>
      <c r="C360" s="96">
        <v>3</v>
      </c>
      <c r="D360" s="199">
        <v>7.1999999999999995E-2</v>
      </c>
      <c r="E360" s="200" t="s">
        <v>111</v>
      </c>
      <c r="F360" s="202" t="s">
        <v>151</v>
      </c>
      <c r="G360" s="196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8">
        <v>16</v>
      </c>
    </row>
    <row r="361" spans="1:25">
      <c r="A361" s="128"/>
      <c r="B361" s="107">
        <v>1</v>
      </c>
      <c r="C361" s="96">
        <v>4</v>
      </c>
      <c r="D361" s="199">
        <v>7.0999999999999994E-2</v>
      </c>
      <c r="E361" s="200" t="s">
        <v>111</v>
      </c>
      <c r="F361" s="202" t="s">
        <v>151</v>
      </c>
      <c r="G361" s="196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8">
        <v>5.1325000000000003E-2</v>
      </c>
    </row>
    <row r="362" spans="1:25">
      <c r="A362" s="128"/>
      <c r="B362" s="107">
        <v>1</v>
      </c>
      <c r="C362" s="96">
        <v>5</v>
      </c>
      <c r="D362" s="199">
        <v>7.0999999999999994E-2</v>
      </c>
      <c r="E362" s="200" t="s">
        <v>111</v>
      </c>
      <c r="F362" s="199" t="s">
        <v>151</v>
      </c>
      <c r="G362" s="196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25"/>
    </row>
    <row r="363" spans="1:25">
      <c r="A363" s="128"/>
      <c r="B363" s="108" t="s">
        <v>142</v>
      </c>
      <c r="C363" s="100"/>
      <c r="D363" s="203">
        <v>7.1400000000000005E-2</v>
      </c>
      <c r="E363" s="203" t="s">
        <v>237</v>
      </c>
      <c r="F363" s="203">
        <v>7.0000000000000007E-2</v>
      </c>
      <c r="G363" s="196"/>
      <c r="H363" s="197"/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25"/>
    </row>
    <row r="364" spans="1:25">
      <c r="A364" s="128"/>
      <c r="B364" s="2" t="s">
        <v>143</v>
      </c>
      <c r="C364" s="124"/>
      <c r="D364" s="114">
        <v>7.0999999999999994E-2</v>
      </c>
      <c r="E364" s="114" t="s">
        <v>237</v>
      </c>
      <c r="F364" s="114">
        <v>7.0000000000000007E-2</v>
      </c>
      <c r="G364" s="196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25"/>
    </row>
    <row r="365" spans="1:25">
      <c r="A365" s="128"/>
      <c r="B365" s="2" t="s">
        <v>144</v>
      </c>
      <c r="C365" s="124"/>
      <c r="D365" s="114">
        <v>1.1401754250991349E-3</v>
      </c>
      <c r="E365" s="114" t="s">
        <v>237</v>
      </c>
      <c r="F365" s="114">
        <v>2.8284271247461877E-2</v>
      </c>
      <c r="G365" s="14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25"/>
    </row>
    <row r="366" spans="1:25">
      <c r="A366" s="128"/>
      <c r="B366" s="2" t="s">
        <v>93</v>
      </c>
      <c r="C366" s="124"/>
      <c r="D366" s="101">
        <v>1.5968843488783403E-2</v>
      </c>
      <c r="E366" s="101" t="s">
        <v>237</v>
      </c>
      <c r="F366" s="101">
        <v>0.40406101782088394</v>
      </c>
      <c r="G366" s="14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26"/>
    </row>
    <row r="367" spans="1:25">
      <c r="A367" s="128"/>
      <c r="B367" s="109" t="s">
        <v>145</v>
      </c>
      <c r="C367" s="124"/>
      <c r="D367" s="101">
        <v>0.39113492450073073</v>
      </c>
      <c r="E367" s="101" t="s">
        <v>237</v>
      </c>
      <c r="F367" s="101">
        <v>0.36385776911836354</v>
      </c>
      <c r="G367" s="146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26"/>
    </row>
    <row r="368" spans="1:25">
      <c r="B368" s="134"/>
      <c r="C368" s="108"/>
      <c r="D368" s="121"/>
      <c r="E368" s="121"/>
      <c r="F368" s="121"/>
    </row>
    <row r="369" spans="1:25">
      <c r="B369" s="137" t="s">
        <v>200</v>
      </c>
      <c r="Y369" s="122" t="s">
        <v>147</v>
      </c>
    </row>
    <row r="370" spans="1:25">
      <c r="A370" s="116" t="s">
        <v>52</v>
      </c>
      <c r="B370" s="106" t="s">
        <v>113</v>
      </c>
      <c r="C370" s="103" t="s">
        <v>114</v>
      </c>
      <c r="D370" s="104" t="s">
        <v>128</v>
      </c>
      <c r="E370" s="105" t="s">
        <v>128</v>
      </c>
      <c r="F370" s="105" t="s">
        <v>128</v>
      </c>
      <c r="G370" s="146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22">
        <v>1</v>
      </c>
    </row>
    <row r="371" spans="1:25">
      <c r="A371" s="128"/>
      <c r="B371" s="107" t="s">
        <v>129</v>
      </c>
      <c r="C371" s="96" t="s">
        <v>129</v>
      </c>
      <c r="D371" s="144" t="s">
        <v>130</v>
      </c>
      <c r="E371" s="145" t="s">
        <v>135</v>
      </c>
      <c r="F371" s="145" t="s">
        <v>137</v>
      </c>
      <c r="G371" s="146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22" t="s">
        <v>1</v>
      </c>
    </row>
    <row r="372" spans="1:25">
      <c r="A372" s="128"/>
      <c r="B372" s="107"/>
      <c r="C372" s="96"/>
      <c r="D372" s="97" t="s">
        <v>149</v>
      </c>
      <c r="E372" s="98" t="s">
        <v>149</v>
      </c>
      <c r="F372" s="98" t="s">
        <v>149</v>
      </c>
      <c r="G372" s="146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22">
        <v>3</v>
      </c>
    </row>
    <row r="373" spans="1:25">
      <c r="A373" s="128"/>
      <c r="B373" s="107"/>
      <c r="C373" s="96"/>
      <c r="D373" s="120"/>
      <c r="E373" s="120"/>
      <c r="F373" s="120"/>
      <c r="G373" s="146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22">
        <v>3</v>
      </c>
    </row>
    <row r="374" spans="1:25">
      <c r="A374" s="128"/>
      <c r="B374" s="106">
        <v>1</v>
      </c>
      <c r="C374" s="102">
        <v>1</v>
      </c>
      <c r="D374" s="191">
        <v>0.63</v>
      </c>
      <c r="E374" s="191">
        <v>0.55000000000000004</v>
      </c>
      <c r="F374" s="194">
        <v>0.56999999999999995</v>
      </c>
      <c r="G374" s="196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8">
        <v>1</v>
      </c>
    </row>
    <row r="375" spans="1:25">
      <c r="A375" s="128"/>
      <c r="B375" s="107">
        <v>1</v>
      </c>
      <c r="C375" s="96">
        <v>2</v>
      </c>
      <c r="D375" s="199">
        <v>0.61</v>
      </c>
      <c r="E375" s="199">
        <v>0.54</v>
      </c>
      <c r="F375" s="202">
        <v>0.6</v>
      </c>
      <c r="G375" s="196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8">
        <v>5</v>
      </c>
    </row>
    <row r="376" spans="1:25">
      <c r="A376" s="128"/>
      <c r="B376" s="107">
        <v>1</v>
      </c>
      <c r="C376" s="96">
        <v>3</v>
      </c>
      <c r="D376" s="199">
        <v>0.63</v>
      </c>
      <c r="E376" s="199">
        <v>0.6</v>
      </c>
      <c r="F376" s="202">
        <v>0.6</v>
      </c>
      <c r="G376" s="196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8">
        <v>16</v>
      </c>
    </row>
    <row r="377" spans="1:25">
      <c r="A377" s="128"/>
      <c r="B377" s="107">
        <v>1</v>
      </c>
      <c r="C377" s="96">
        <v>4</v>
      </c>
      <c r="D377" s="199">
        <v>0.63</v>
      </c>
      <c r="E377" s="199">
        <v>0.6</v>
      </c>
      <c r="F377" s="202">
        <v>0.6</v>
      </c>
      <c r="G377" s="196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8">
        <v>0.59866666666666657</v>
      </c>
    </row>
    <row r="378" spans="1:25">
      <c r="A378" s="128"/>
      <c r="B378" s="107">
        <v>1</v>
      </c>
      <c r="C378" s="96">
        <v>5</v>
      </c>
      <c r="D378" s="199">
        <v>0.61</v>
      </c>
      <c r="E378" s="199">
        <v>0.59</v>
      </c>
      <c r="F378" s="199">
        <v>0.62</v>
      </c>
      <c r="G378" s="196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25"/>
    </row>
    <row r="379" spans="1:25">
      <c r="A379" s="128"/>
      <c r="B379" s="108" t="s">
        <v>142</v>
      </c>
      <c r="C379" s="100"/>
      <c r="D379" s="203">
        <v>0.622</v>
      </c>
      <c r="E379" s="203">
        <v>0.57599999999999996</v>
      </c>
      <c r="F379" s="203">
        <v>0.59800000000000009</v>
      </c>
      <c r="G379" s="196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25"/>
    </row>
    <row r="380" spans="1:25">
      <c r="A380" s="128"/>
      <c r="B380" s="2" t="s">
        <v>143</v>
      </c>
      <c r="C380" s="124"/>
      <c r="D380" s="114">
        <v>0.63</v>
      </c>
      <c r="E380" s="114">
        <v>0.59</v>
      </c>
      <c r="F380" s="114">
        <v>0.6</v>
      </c>
      <c r="G380" s="196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25"/>
    </row>
    <row r="381" spans="1:25">
      <c r="A381" s="128"/>
      <c r="B381" s="2" t="s">
        <v>144</v>
      </c>
      <c r="C381" s="124"/>
      <c r="D381" s="114">
        <v>1.0954451150103331E-2</v>
      </c>
      <c r="E381" s="114">
        <v>2.8809720581775833E-2</v>
      </c>
      <c r="F381" s="114">
        <v>1.7888543819998333E-2</v>
      </c>
      <c r="G381" s="14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25"/>
    </row>
    <row r="382" spans="1:25">
      <c r="A382" s="128"/>
      <c r="B382" s="2" t="s">
        <v>93</v>
      </c>
      <c r="C382" s="124"/>
      <c r="D382" s="101">
        <v>1.7611657797593779E-2</v>
      </c>
      <c r="E382" s="101">
        <v>5.0016876010027495E-2</v>
      </c>
      <c r="F382" s="101">
        <v>2.9913952876251388E-2</v>
      </c>
      <c r="G382" s="14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26"/>
    </row>
    <row r="383" spans="1:25">
      <c r="A383" s="128"/>
      <c r="B383" s="109" t="s">
        <v>145</v>
      </c>
      <c r="C383" s="124"/>
      <c r="D383" s="101">
        <v>3.8975501113585942E-2</v>
      </c>
      <c r="E383" s="101">
        <v>-3.7861915367483179E-2</v>
      </c>
      <c r="F383" s="101">
        <v>-1.113585746102097E-3</v>
      </c>
      <c r="G383" s="14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26"/>
    </row>
    <row r="384" spans="1:25">
      <c r="B384" s="134"/>
      <c r="C384" s="108"/>
      <c r="D384" s="121"/>
      <c r="E384" s="121"/>
      <c r="F384" s="121"/>
    </row>
    <row r="385" spans="1:25">
      <c r="B385" s="137" t="s">
        <v>201</v>
      </c>
      <c r="Y385" s="122" t="s">
        <v>147</v>
      </c>
    </row>
    <row r="386" spans="1:25">
      <c r="A386" s="116" t="s">
        <v>17</v>
      </c>
      <c r="B386" s="106" t="s">
        <v>113</v>
      </c>
      <c r="C386" s="103" t="s">
        <v>114</v>
      </c>
      <c r="D386" s="104" t="s">
        <v>128</v>
      </c>
      <c r="E386" s="105" t="s">
        <v>128</v>
      </c>
      <c r="F386" s="105" t="s">
        <v>128</v>
      </c>
      <c r="G386" s="14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22">
        <v>1</v>
      </c>
    </row>
    <row r="387" spans="1:25">
      <c r="A387" s="128"/>
      <c r="B387" s="107" t="s">
        <v>129</v>
      </c>
      <c r="C387" s="96" t="s">
        <v>129</v>
      </c>
      <c r="D387" s="144" t="s">
        <v>130</v>
      </c>
      <c r="E387" s="145" t="s">
        <v>135</v>
      </c>
      <c r="F387" s="145" t="s">
        <v>137</v>
      </c>
      <c r="G387" s="14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122" t="s">
        <v>3</v>
      </c>
    </row>
    <row r="388" spans="1:25">
      <c r="A388" s="128"/>
      <c r="B388" s="107"/>
      <c r="C388" s="96"/>
      <c r="D388" s="97" t="s">
        <v>149</v>
      </c>
      <c r="E388" s="98" t="s">
        <v>149</v>
      </c>
      <c r="F388" s="98" t="s">
        <v>149</v>
      </c>
      <c r="G388" s="14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22">
        <v>1</v>
      </c>
    </row>
    <row r="389" spans="1:25">
      <c r="A389" s="128"/>
      <c r="B389" s="107"/>
      <c r="C389" s="96"/>
      <c r="D389" s="120"/>
      <c r="E389" s="120"/>
      <c r="F389" s="120"/>
      <c r="G389" s="14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22">
        <v>1</v>
      </c>
    </row>
    <row r="390" spans="1:25">
      <c r="A390" s="128"/>
      <c r="B390" s="106">
        <v>1</v>
      </c>
      <c r="C390" s="102">
        <v>1</v>
      </c>
      <c r="D390" s="207">
        <v>20.6</v>
      </c>
      <c r="E390" s="207">
        <v>17.8</v>
      </c>
      <c r="F390" s="208">
        <v>19.5</v>
      </c>
      <c r="G390" s="209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1">
        <v>1</v>
      </c>
    </row>
    <row r="391" spans="1:25">
      <c r="A391" s="128"/>
      <c r="B391" s="107">
        <v>1</v>
      </c>
      <c r="C391" s="96">
        <v>2</v>
      </c>
      <c r="D391" s="212">
        <v>20.6</v>
      </c>
      <c r="E391" s="212">
        <v>17.3</v>
      </c>
      <c r="F391" s="213">
        <v>19</v>
      </c>
      <c r="G391" s="209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1">
        <v>6</v>
      </c>
    </row>
    <row r="392" spans="1:25">
      <c r="A392" s="128"/>
      <c r="B392" s="107">
        <v>1</v>
      </c>
      <c r="C392" s="96">
        <v>3</v>
      </c>
      <c r="D392" s="212">
        <v>21.5</v>
      </c>
      <c r="E392" s="212">
        <v>18.8</v>
      </c>
      <c r="F392" s="213">
        <v>19.3</v>
      </c>
      <c r="G392" s="209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1">
        <v>16</v>
      </c>
    </row>
    <row r="393" spans="1:25">
      <c r="A393" s="128"/>
      <c r="B393" s="107">
        <v>1</v>
      </c>
      <c r="C393" s="96">
        <v>4</v>
      </c>
      <c r="D393" s="212">
        <v>21.4</v>
      </c>
      <c r="E393" s="212">
        <v>17.3</v>
      </c>
      <c r="F393" s="213">
        <v>19.600000000000001</v>
      </c>
      <c r="G393" s="209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1">
        <v>19.420000000000002</v>
      </c>
    </row>
    <row r="394" spans="1:25">
      <c r="A394" s="128"/>
      <c r="B394" s="107">
        <v>1</v>
      </c>
      <c r="C394" s="96">
        <v>5</v>
      </c>
      <c r="D394" s="212">
        <v>20.5</v>
      </c>
      <c r="E394" s="212">
        <v>17.3</v>
      </c>
      <c r="F394" s="212">
        <v>20.8</v>
      </c>
      <c r="G394" s="209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4"/>
    </row>
    <row r="395" spans="1:25">
      <c r="A395" s="128"/>
      <c r="B395" s="108" t="s">
        <v>142</v>
      </c>
      <c r="C395" s="100"/>
      <c r="D395" s="215">
        <v>20.919999999999998</v>
      </c>
      <c r="E395" s="215">
        <v>17.7</v>
      </c>
      <c r="F395" s="215">
        <v>19.64</v>
      </c>
      <c r="G395" s="209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4"/>
    </row>
    <row r="396" spans="1:25">
      <c r="A396" s="128"/>
      <c r="B396" s="2" t="s">
        <v>143</v>
      </c>
      <c r="C396" s="124"/>
      <c r="D396" s="216">
        <v>20.6</v>
      </c>
      <c r="E396" s="216">
        <v>17.3</v>
      </c>
      <c r="F396" s="216">
        <v>19.5</v>
      </c>
      <c r="G396" s="209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4"/>
    </row>
    <row r="397" spans="1:25">
      <c r="A397" s="128"/>
      <c r="B397" s="2" t="s">
        <v>144</v>
      </c>
      <c r="C397" s="124"/>
      <c r="D397" s="216">
        <v>0.48682645778552258</v>
      </c>
      <c r="E397" s="216">
        <v>0.65192024052026487</v>
      </c>
      <c r="F397" s="216">
        <v>0.68774995456197618</v>
      </c>
      <c r="G397" s="209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4"/>
    </row>
    <row r="398" spans="1:25">
      <c r="A398" s="128"/>
      <c r="B398" s="2" t="s">
        <v>93</v>
      </c>
      <c r="C398" s="124"/>
      <c r="D398" s="101">
        <v>2.3270863182864369E-2</v>
      </c>
      <c r="E398" s="101">
        <v>3.6831652006794627E-2</v>
      </c>
      <c r="F398" s="101">
        <v>3.501781846038575E-2</v>
      </c>
      <c r="G398" s="146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26"/>
    </row>
    <row r="399" spans="1:25">
      <c r="A399" s="128"/>
      <c r="B399" s="109" t="s">
        <v>145</v>
      </c>
      <c r="C399" s="124"/>
      <c r="D399" s="101">
        <v>7.7239958805355169E-2</v>
      </c>
      <c r="E399" s="101">
        <v>-8.8568486096807564E-2</v>
      </c>
      <c r="F399" s="101">
        <v>1.1328527291452062E-2</v>
      </c>
      <c r="G399" s="146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26"/>
    </row>
    <row r="400" spans="1:25">
      <c r="B400" s="134"/>
      <c r="C400" s="108"/>
      <c r="D400" s="121"/>
      <c r="E400" s="121"/>
      <c r="F400" s="121"/>
    </row>
    <row r="401" spans="1:25">
      <c r="B401" s="137" t="s">
        <v>202</v>
      </c>
      <c r="Y401" s="122" t="s">
        <v>147</v>
      </c>
    </row>
    <row r="402" spans="1:25">
      <c r="A402" s="116" t="s">
        <v>20</v>
      </c>
      <c r="B402" s="106" t="s">
        <v>113</v>
      </c>
      <c r="C402" s="103" t="s">
        <v>114</v>
      </c>
      <c r="D402" s="104" t="s">
        <v>128</v>
      </c>
      <c r="E402" s="105" t="s">
        <v>128</v>
      </c>
      <c r="F402" s="105" t="s">
        <v>128</v>
      </c>
      <c r="G402" s="146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22">
        <v>1</v>
      </c>
    </row>
    <row r="403" spans="1:25">
      <c r="A403" s="128"/>
      <c r="B403" s="107" t="s">
        <v>129</v>
      </c>
      <c r="C403" s="96" t="s">
        <v>129</v>
      </c>
      <c r="D403" s="144" t="s">
        <v>130</v>
      </c>
      <c r="E403" s="145" t="s">
        <v>135</v>
      </c>
      <c r="F403" s="145" t="s">
        <v>137</v>
      </c>
      <c r="G403" s="146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122" t="s">
        <v>3</v>
      </c>
    </row>
    <row r="404" spans="1:25">
      <c r="A404" s="128"/>
      <c r="B404" s="107"/>
      <c r="C404" s="96"/>
      <c r="D404" s="97" t="s">
        <v>149</v>
      </c>
      <c r="E404" s="98" t="s">
        <v>149</v>
      </c>
      <c r="F404" s="98" t="s">
        <v>149</v>
      </c>
      <c r="G404" s="146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122">
        <v>2</v>
      </c>
    </row>
    <row r="405" spans="1:25">
      <c r="A405" s="128"/>
      <c r="B405" s="107"/>
      <c r="C405" s="96"/>
      <c r="D405" s="120"/>
      <c r="E405" s="120"/>
      <c r="F405" s="120"/>
      <c r="G405" s="146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22">
        <v>2</v>
      </c>
    </row>
    <row r="406" spans="1:25">
      <c r="A406" s="128"/>
      <c r="B406" s="106">
        <v>1</v>
      </c>
      <c r="C406" s="102">
        <v>1</v>
      </c>
      <c r="D406" s="110">
        <v>7.8</v>
      </c>
      <c r="E406" s="110">
        <v>7.9</v>
      </c>
      <c r="F406" s="111">
        <v>8.1999999999999993</v>
      </c>
      <c r="G406" s="146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22">
        <v>1</v>
      </c>
    </row>
    <row r="407" spans="1:25">
      <c r="A407" s="128"/>
      <c r="B407" s="107">
        <v>1</v>
      </c>
      <c r="C407" s="96">
        <v>2</v>
      </c>
      <c r="D407" s="98">
        <v>7.7000000000000011</v>
      </c>
      <c r="E407" s="98">
        <v>7.7000000000000011</v>
      </c>
      <c r="F407" s="112">
        <v>8.6999999999999993</v>
      </c>
      <c r="G407" s="146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22">
        <v>7</v>
      </c>
    </row>
    <row r="408" spans="1:25">
      <c r="A408" s="128"/>
      <c r="B408" s="107">
        <v>1</v>
      </c>
      <c r="C408" s="96">
        <v>3</v>
      </c>
      <c r="D408" s="98">
        <v>7.8</v>
      </c>
      <c r="E408" s="98">
        <v>8</v>
      </c>
      <c r="F408" s="112">
        <v>10</v>
      </c>
      <c r="G408" s="146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122">
        <v>16</v>
      </c>
    </row>
    <row r="409" spans="1:25">
      <c r="A409" s="128"/>
      <c r="B409" s="107">
        <v>1</v>
      </c>
      <c r="C409" s="96">
        <v>4</v>
      </c>
      <c r="D409" s="98">
        <v>7.4</v>
      </c>
      <c r="E409" s="98">
        <v>8.1999999999999993</v>
      </c>
      <c r="F409" s="112">
        <v>9.1</v>
      </c>
      <c r="G409" s="146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122">
        <v>8.2733333333333334</v>
      </c>
    </row>
    <row r="410" spans="1:25">
      <c r="A410" s="128"/>
      <c r="B410" s="107">
        <v>1</v>
      </c>
      <c r="C410" s="96">
        <v>5</v>
      </c>
      <c r="D410" s="98">
        <v>7.8</v>
      </c>
      <c r="E410" s="98">
        <v>8.3000000000000007</v>
      </c>
      <c r="F410" s="98">
        <v>9.5</v>
      </c>
      <c r="G410" s="146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23"/>
    </row>
    <row r="411" spans="1:25">
      <c r="A411" s="128"/>
      <c r="B411" s="108" t="s">
        <v>142</v>
      </c>
      <c r="C411" s="100"/>
      <c r="D411" s="113">
        <v>7.7</v>
      </c>
      <c r="E411" s="113">
        <v>8.02</v>
      </c>
      <c r="F411" s="113">
        <v>9.1</v>
      </c>
      <c r="G411" s="146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23"/>
    </row>
    <row r="412" spans="1:25">
      <c r="A412" s="128"/>
      <c r="B412" s="2" t="s">
        <v>143</v>
      </c>
      <c r="C412" s="124"/>
      <c r="D412" s="99">
        <v>7.8</v>
      </c>
      <c r="E412" s="99">
        <v>8</v>
      </c>
      <c r="F412" s="99">
        <v>9.1</v>
      </c>
      <c r="G412" s="146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23"/>
    </row>
    <row r="413" spans="1:25">
      <c r="A413" s="128"/>
      <c r="B413" s="2" t="s">
        <v>144</v>
      </c>
      <c r="C413" s="124"/>
      <c r="D413" s="99">
        <v>0.17320508075688751</v>
      </c>
      <c r="E413" s="99">
        <v>0.23874672772626612</v>
      </c>
      <c r="F413" s="99">
        <v>0.69641941385920636</v>
      </c>
      <c r="G413" s="204"/>
      <c r="H413" s="205"/>
      <c r="I413" s="205"/>
      <c r="J413" s="205"/>
      <c r="K413" s="205"/>
      <c r="L413" s="205"/>
      <c r="M413" s="205"/>
      <c r="N413" s="205"/>
      <c r="O413" s="205"/>
      <c r="P413" s="205"/>
      <c r="Q413" s="205"/>
      <c r="R413" s="205"/>
      <c r="S413" s="205"/>
      <c r="T413" s="205"/>
      <c r="U413" s="205"/>
      <c r="V413" s="205"/>
      <c r="W413" s="205"/>
      <c r="X413" s="205"/>
      <c r="Y413" s="123"/>
    </row>
    <row r="414" spans="1:25">
      <c r="A414" s="128"/>
      <c r="B414" s="2" t="s">
        <v>93</v>
      </c>
      <c r="C414" s="124"/>
      <c r="D414" s="101">
        <v>2.2494166332063314E-2</v>
      </c>
      <c r="E414" s="101">
        <v>2.9768918669110491E-2</v>
      </c>
      <c r="F414" s="101">
        <v>7.6529605918594104E-2</v>
      </c>
      <c r="G414" s="146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26"/>
    </row>
    <row r="415" spans="1:25">
      <c r="A415" s="128"/>
      <c r="B415" s="109" t="s">
        <v>145</v>
      </c>
      <c r="C415" s="124"/>
      <c r="D415" s="101">
        <v>-6.9298952457695351E-2</v>
      </c>
      <c r="E415" s="101">
        <v>-3.0620467365028214E-2</v>
      </c>
      <c r="F415" s="101">
        <v>9.9919419822723565E-2</v>
      </c>
      <c r="G415" s="146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26"/>
    </row>
    <row r="416" spans="1:25">
      <c r="B416" s="134"/>
      <c r="C416" s="108"/>
      <c r="D416" s="121"/>
      <c r="E416" s="121"/>
      <c r="F416" s="121"/>
    </row>
    <row r="417" spans="1:25">
      <c r="B417" s="137" t="s">
        <v>203</v>
      </c>
      <c r="Y417" s="122" t="s">
        <v>147</v>
      </c>
    </row>
    <row r="418" spans="1:25">
      <c r="A418" s="116" t="s">
        <v>23</v>
      </c>
      <c r="B418" s="106" t="s">
        <v>113</v>
      </c>
      <c r="C418" s="103" t="s">
        <v>114</v>
      </c>
      <c r="D418" s="104" t="s">
        <v>128</v>
      </c>
      <c r="E418" s="14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22">
        <v>1</v>
      </c>
    </row>
    <row r="419" spans="1:25">
      <c r="A419" s="128"/>
      <c r="B419" s="107" t="s">
        <v>129</v>
      </c>
      <c r="C419" s="96" t="s">
        <v>129</v>
      </c>
      <c r="D419" s="144" t="s">
        <v>135</v>
      </c>
      <c r="E419" s="14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22" t="s">
        <v>3</v>
      </c>
    </row>
    <row r="420" spans="1:25">
      <c r="A420" s="128"/>
      <c r="B420" s="107"/>
      <c r="C420" s="96"/>
      <c r="D420" s="97" t="s">
        <v>149</v>
      </c>
      <c r="E420" s="14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22">
        <v>2</v>
      </c>
    </row>
    <row r="421" spans="1:25">
      <c r="A421" s="128"/>
      <c r="B421" s="107"/>
      <c r="C421" s="96"/>
      <c r="D421" s="120"/>
      <c r="E421" s="14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22">
        <v>2</v>
      </c>
    </row>
    <row r="422" spans="1:25">
      <c r="A422" s="128"/>
      <c r="B422" s="106">
        <v>1</v>
      </c>
      <c r="C422" s="102">
        <v>1</v>
      </c>
      <c r="D422" s="110">
        <v>0.2</v>
      </c>
      <c r="E422" s="14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122">
        <v>1</v>
      </c>
    </row>
    <row r="423" spans="1:25">
      <c r="A423" s="128"/>
      <c r="B423" s="107">
        <v>1</v>
      </c>
      <c r="C423" s="96">
        <v>2</v>
      </c>
      <c r="D423" s="98">
        <v>0.2</v>
      </c>
      <c r="E423" s="14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22">
        <v>8</v>
      </c>
    </row>
    <row r="424" spans="1:25">
      <c r="A424" s="128"/>
      <c r="B424" s="107">
        <v>1</v>
      </c>
      <c r="C424" s="96">
        <v>3</v>
      </c>
      <c r="D424" s="98">
        <v>0.2</v>
      </c>
      <c r="E424" s="14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22">
        <v>16</v>
      </c>
    </row>
    <row r="425" spans="1:25">
      <c r="A425" s="128"/>
      <c r="B425" s="107">
        <v>1</v>
      </c>
      <c r="C425" s="96">
        <v>4</v>
      </c>
      <c r="D425" s="98">
        <v>0.2</v>
      </c>
      <c r="E425" s="14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122">
        <v>0.2</v>
      </c>
    </row>
    <row r="426" spans="1:25">
      <c r="A426" s="128"/>
      <c r="B426" s="107">
        <v>1</v>
      </c>
      <c r="C426" s="96">
        <v>5</v>
      </c>
      <c r="D426" s="98">
        <v>0.2</v>
      </c>
      <c r="E426" s="14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23"/>
    </row>
    <row r="427" spans="1:25">
      <c r="A427" s="128"/>
      <c r="B427" s="108" t="s">
        <v>142</v>
      </c>
      <c r="C427" s="100"/>
      <c r="D427" s="113">
        <v>0.2</v>
      </c>
      <c r="E427" s="14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23"/>
    </row>
    <row r="428" spans="1:25">
      <c r="A428" s="128"/>
      <c r="B428" s="2" t="s">
        <v>143</v>
      </c>
      <c r="C428" s="124"/>
      <c r="D428" s="99">
        <v>0.2</v>
      </c>
      <c r="E428" s="14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23"/>
    </row>
    <row r="429" spans="1:25">
      <c r="A429" s="128"/>
      <c r="B429" s="2" t="s">
        <v>144</v>
      </c>
      <c r="C429" s="124"/>
      <c r="D429" s="99">
        <v>0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123"/>
    </row>
    <row r="430" spans="1:25">
      <c r="A430" s="128"/>
      <c r="B430" s="2" t="s">
        <v>93</v>
      </c>
      <c r="C430" s="124"/>
      <c r="D430" s="101">
        <v>0</v>
      </c>
      <c r="E430" s="14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26"/>
    </row>
    <row r="431" spans="1:25">
      <c r="A431" s="128"/>
      <c r="B431" s="109" t="s">
        <v>145</v>
      </c>
      <c r="C431" s="124"/>
      <c r="D431" s="101">
        <v>0</v>
      </c>
      <c r="E431" s="14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26"/>
    </row>
    <row r="432" spans="1:25">
      <c r="B432" s="134"/>
      <c r="C432" s="108"/>
      <c r="D432" s="121"/>
    </row>
    <row r="433" spans="1:25">
      <c r="B433" s="137" t="s">
        <v>204</v>
      </c>
      <c r="Y433" s="122" t="s">
        <v>147</v>
      </c>
    </row>
    <row r="434" spans="1:25">
      <c r="A434" s="116" t="s">
        <v>53</v>
      </c>
      <c r="B434" s="106" t="s">
        <v>113</v>
      </c>
      <c r="C434" s="103" t="s">
        <v>114</v>
      </c>
      <c r="D434" s="104" t="s">
        <v>128</v>
      </c>
      <c r="E434" s="105" t="s">
        <v>128</v>
      </c>
      <c r="F434" s="105" t="s">
        <v>128</v>
      </c>
      <c r="G434" s="146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22">
        <v>1</v>
      </c>
    </row>
    <row r="435" spans="1:25">
      <c r="A435" s="128"/>
      <c r="B435" s="107" t="s">
        <v>129</v>
      </c>
      <c r="C435" s="96" t="s">
        <v>129</v>
      </c>
      <c r="D435" s="144" t="s">
        <v>130</v>
      </c>
      <c r="E435" s="145" t="s">
        <v>135</v>
      </c>
      <c r="F435" s="145" t="s">
        <v>137</v>
      </c>
      <c r="G435" s="146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22" t="s">
        <v>1</v>
      </c>
    </row>
    <row r="436" spans="1:25">
      <c r="A436" s="128"/>
      <c r="B436" s="107"/>
      <c r="C436" s="96"/>
      <c r="D436" s="97" t="s">
        <v>149</v>
      </c>
      <c r="E436" s="98" t="s">
        <v>149</v>
      </c>
      <c r="F436" s="98" t="s">
        <v>149</v>
      </c>
      <c r="G436" s="146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22">
        <v>2</v>
      </c>
    </row>
    <row r="437" spans="1:25">
      <c r="A437" s="128"/>
      <c r="B437" s="107"/>
      <c r="C437" s="96"/>
      <c r="D437" s="120"/>
      <c r="E437" s="120"/>
      <c r="F437" s="120"/>
      <c r="G437" s="146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22">
        <v>2</v>
      </c>
    </row>
    <row r="438" spans="1:25">
      <c r="A438" s="128"/>
      <c r="B438" s="106">
        <v>1</v>
      </c>
      <c r="C438" s="102">
        <v>1</v>
      </c>
      <c r="D438" s="110">
        <v>4.3600000000000003</v>
      </c>
      <c r="E438" s="110">
        <v>4.24</v>
      </c>
      <c r="F438" s="111">
        <v>4.28</v>
      </c>
      <c r="G438" s="146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22">
        <v>1</v>
      </c>
    </row>
    <row r="439" spans="1:25">
      <c r="A439" s="128"/>
      <c r="B439" s="107">
        <v>1</v>
      </c>
      <c r="C439" s="96">
        <v>2</v>
      </c>
      <c r="D439" s="98">
        <v>4.41</v>
      </c>
      <c r="E439" s="98">
        <v>4.04</v>
      </c>
      <c r="F439" s="112">
        <v>4.38</v>
      </c>
      <c r="G439" s="146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122">
        <v>9</v>
      </c>
    </row>
    <row r="440" spans="1:25">
      <c r="A440" s="128"/>
      <c r="B440" s="107">
        <v>1</v>
      </c>
      <c r="C440" s="96">
        <v>3</v>
      </c>
      <c r="D440" s="98">
        <v>4.47</v>
      </c>
      <c r="E440" s="98">
        <v>4.2300000000000004</v>
      </c>
      <c r="F440" s="112">
        <v>4.3499999999999996</v>
      </c>
      <c r="G440" s="146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2">
        <v>16</v>
      </c>
    </row>
    <row r="441" spans="1:25">
      <c r="A441" s="128"/>
      <c r="B441" s="107">
        <v>1</v>
      </c>
      <c r="C441" s="96">
        <v>4</v>
      </c>
      <c r="D441" s="98">
        <v>4.3</v>
      </c>
      <c r="E441" s="98">
        <v>4.4400000000000004</v>
      </c>
      <c r="F441" s="112">
        <v>4.34</v>
      </c>
      <c r="G441" s="146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22">
        <v>4.3146666666666667</v>
      </c>
    </row>
    <row r="442" spans="1:25">
      <c r="A442" s="128"/>
      <c r="B442" s="107">
        <v>1</v>
      </c>
      <c r="C442" s="96">
        <v>5</v>
      </c>
      <c r="D442" s="98">
        <v>4.3600000000000003</v>
      </c>
      <c r="E442" s="98">
        <v>4.2</v>
      </c>
      <c r="F442" s="98">
        <v>4.32</v>
      </c>
      <c r="G442" s="146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123"/>
    </row>
    <row r="443" spans="1:25">
      <c r="A443" s="128"/>
      <c r="B443" s="108" t="s">
        <v>142</v>
      </c>
      <c r="C443" s="100"/>
      <c r="D443" s="113">
        <v>4.38</v>
      </c>
      <c r="E443" s="113">
        <v>4.2300000000000004</v>
      </c>
      <c r="F443" s="113">
        <v>4.3340000000000005</v>
      </c>
      <c r="G443" s="146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123"/>
    </row>
    <row r="444" spans="1:25">
      <c r="A444" s="128"/>
      <c r="B444" s="2" t="s">
        <v>143</v>
      </c>
      <c r="C444" s="124"/>
      <c r="D444" s="99">
        <v>4.3600000000000003</v>
      </c>
      <c r="E444" s="99">
        <v>4.2300000000000004</v>
      </c>
      <c r="F444" s="99">
        <v>4.34</v>
      </c>
      <c r="G444" s="146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23"/>
    </row>
    <row r="445" spans="1:25">
      <c r="A445" s="128"/>
      <c r="B445" s="2" t="s">
        <v>144</v>
      </c>
      <c r="C445" s="124"/>
      <c r="D445" s="99">
        <v>6.3639610306789218E-2</v>
      </c>
      <c r="E445" s="99">
        <v>0.14247806848775019</v>
      </c>
      <c r="F445" s="99">
        <v>3.7148351242013232E-2</v>
      </c>
      <c r="G445" s="204"/>
      <c r="H445" s="205"/>
      <c r="I445" s="205"/>
      <c r="J445" s="205"/>
      <c r="K445" s="205"/>
      <c r="L445" s="205"/>
      <c r="M445" s="205"/>
      <c r="N445" s="205"/>
      <c r="O445" s="205"/>
      <c r="P445" s="205"/>
      <c r="Q445" s="205"/>
      <c r="R445" s="205"/>
      <c r="S445" s="205"/>
      <c r="T445" s="205"/>
      <c r="U445" s="205"/>
      <c r="V445" s="205"/>
      <c r="W445" s="205"/>
      <c r="X445" s="205"/>
      <c r="Y445" s="123"/>
    </row>
    <row r="446" spans="1:25">
      <c r="A446" s="128"/>
      <c r="B446" s="2" t="s">
        <v>93</v>
      </c>
      <c r="C446" s="124"/>
      <c r="D446" s="101">
        <v>1.4529591394244114E-2</v>
      </c>
      <c r="E446" s="101">
        <v>3.3682758507742355E-2</v>
      </c>
      <c r="F446" s="101">
        <v>8.5713777669619816E-3</v>
      </c>
      <c r="G446" s="146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26"/>
    </row>
    <row r="447" spans="1:25">
      <c r="A447" s="128"/>
      <c r="B447" s="109" t="s">
        <v>145</v>
      </c>
      <c r="C447" s="124"/>
      <c r="D447" s="101">
        <v>1.5142150803461041E-2</v>
      </c>
      <c r="E447" s="101">
        <v>-1.9622991347342245E-2</v>
      </c>
      <c r="F447" s="101">
        <v>4.4808405438814258E-3</v>
      </c>
      <c r="G447" s="146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26"/>
    </row>
    <row r="448" spans="1:25">
      <c r="B448" s="134"/>
      <c r="C448" s="108"/>
      <c r="D448" s="121"/>
      <c r="E448" s="121"/>
      <c r="F448" s="121"/>
    </row>
    <row r="449" spans="1:25">
      <c r="B449" s="137" t="s">
        <v>205</v>
      </c>
      <c r="Y449" s="122" t="s">
        <v>147</v>
      </c>
    </row>
    <row r="450" spans="1:25">
      <c r="A450" s="116" t="s">
        <v>54</v>
      </c>
      <c r="B450" s="106" t="s">
        <v>113</v>
      </c>
      <c r="C450" s="103" t="s">
        <v>114</v>
      </c>
      <c r="D450" s="104" t="s">
        <v>128</v>
      </c>
      <c r="E450" s="105" t="s">
        <v>128</v>
      </c>
      <c r="F450" s="105" t="s">
        <v>128</v>
      </c>
      <c r="G450" s="146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22">
        <v>1</v>
      </c>
    </row>
    <row r="451" spans="1:25">
      <c r="A451" s="128"/>
      <c r="B451" s="107" t="s">
        <v>129</v>
      </c>
      <c r="C451" s="96" t="s">
        <v>129</v>
      </c>
      <c r="D451" s="144" t="s">
        <v>130</v>
      </c>
      <c r="E451" s="145" t="s">
        <v>135</v>
      </c>
      <c r="F451" s="145" t="s">
        <v>137</v>
      </c>
      <c r="G451" s="146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22" t="s">
        <v>1</v>
      </c>
    </row>
    <row r="452" spans="1:25">
      <c r="A452" s="128"/>
      <c r="B452" s="107"/>
      <c r="C452" s="96"/>
      <c r="D452" s="97" t="s">
        <v>149</v>
      </c>
      <c r="E452" s="98" t="s">
        <v>149</v>
      </c>
      <c r="F452" s="98" t="s">
        <v>149</v>
      </c>
      <c r="G452" s="146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122">
        <v>3</v>
      </c>
    </row>
    <row r="453" spans="1:25">
      <c r="A453" s="128"/>
      <c r="B453" s="107"/>
      <c r="C453" s="96"/>
      <c r="D453" s="120"/>
      <c r="E453" s="120"/>
      <c r="F453" s="120"/>
      <c r="G453" s="146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22">
        <v>3</v>
      </c>
    </row>
    <row r="454" spans="1:25">
      <c r="A454" s="128"/>
      <c r="B454" s="106">
        <v>1</v>
      </c>
      <c r="C454" s="102">
        <v>1</v>
      </c>
      <c r="D454" s="191">
        <v>0.107</v>
      </c>
      <c r="E454" s="191">
        <v>0.10300000000000001</v>
      </c>
      <c r="F454" s="194">
        <v>0.1134</v>
      </c>
      <c r="G454" s="196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8">
        <v>1</v>
      </c>
    </row>
    <row r="455" spans="1:25">
      <c r="A455" s="128"/>
      <c r="B455" s="107">
        <v>1</v>
      </c>
      <c r="C455" s="96">
        <v>2</v>
      </c>
      <c r="D455" s="199">
        <v>0.108</v>
      </c>
      <c r="E455" s="199">
        <v>0.1</v>
      </c>
      <c r="F455" s="202">
        <v>0.1119</v>
      </c>
      <c r="G455" s="196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8">
        <v>10</v>
      </c>
    </row>
    <row r="456" spans="1:25">
      <c r="A456" s="128"/>
      <c r="B456" s="107">
        <v>1</v>
      </c>
      <c r="C456" s="96">
        <v>3</v>
      </c>
      <c r="D456" s="199">
        <v>0.11199999999999999</v>
      </c>
      <c r="E456" s="199">
        <v>0.10300000000000001</v>
      </c>
      <c r="F456" s="202">
        <v>0.11299999999999999</v>
      </c>
      <c r="G456" s="196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8">
        <v>16</v>
      </c>
    </row>
    <row r="457" spans="1:25">
      <c r="A457" s="128"/>
      <c r="B457" s="107">
        <v>1</v>
      </c>
      <c r="C457" s="96">
        <v>4</v>
      </c>
      <c r="D457" s="199">
        <v>0.107</v>
      </c>
      <c r="E457" s="199">
        <v>0.10200000000000001</v>
      </c>
      <c r="F457" s="202">
        <v>0.1129</v>
      </c>
      <c r="G457" s="196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8">
        <v>0.10793999999999999</v>
      </c>
    </row>
    <row r="458" spans="1:25">
      <c r="A458" s="128"/>
      <c r="B458" s="107">
        <v>1</v>
      </c>
      <c r="C458" s="96">
        <v>5</v>
      </c>
      <c r="D458" s="199">
        <v>0.11</v>
      </c>
      <c r="E458" s="199">
        <v>0.10300000000000001</v>
      </c>
      <c r="F458" s="199">
        <v>0.1129</v>
      </c>
      <c r="G458" s="196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25"/>
    </row>
    <row r="459" spans="1:25">
      <c r="A459" s="128"/>
      <c r="B459" s="108" t="s">
        <v>142</v>
      </c>
      <c r="C459" s="100"/>
      <c r="D459" s="203">
        <v>0.10879999999999998</v>
      </c>
      <c r="E459" s="203">
        <v>0.1022</v>
      </c>
      <c r="F459" s="203">
        <v>0.11282</v>
      </c>
      <c r="G459" s="196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25"/>
    </row>
    <row r="460" spans="1:25">
      <c r="A460" s="128"/>
      <c r="B460" s="2" t="s">
        <v>143</v>
      </c>
      <c r="C460" s="124"/>
      <c r="D460" s="114">
        <v>0.108</v>
      </c>
      <c r="E460" s="114">
        <v>0.10300000000000001</v>
      </c>
      <c r="F460" s="114">
        <v>0.1129</v>
      </c>
      <c r="G460" s="196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25"/>
    </row>
    <row r="461" spans="1:25">
      <c r="A461" s="128"/>
      <c r="B461" s="2" t="s">
        <v>144</v>
      </c>
      <c r="C461" s="124"/>
      <c r="D461" s="114">
        <v>2.1679483388678767E-3</v>
      </c>
      <c r="E461" s="114">
        <v>1.3038404810405309E-3</v>
      </c>
      <c r="F461" s="114">
        <v>5.5407580708780231E-4</v>
      </c>
      <c r="G461" s="146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25"/>
    </row>
    <row r="462" spans="1:25">
      <c r="A462" s="128"/>
      <c r="B462" s="2" t="s">
        <v>93</v>
      </c>
      <c r="C462" s="124"/>
      <c r="D462" s="101">
        <v>1.9925995761653284E-2</v>
      </c>
      <c r="E462" s="101">
        <v>1.2757734648146096E-2</v>
      </c>
      <c r="F462" s="101">
        <v>4.9111487953182259E-3</v>
      </c>
      <c r="G462" s="146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26"/>
    </row>
    <row r="463" spans="1:25">
      <c r="A463" s="128"/>
      <c r="B463" s="109" t="s">
        <v>145</v>
      </c>
      <c r="C463" s="124"/>
      <c r="D463" s="101">
        <v>7.9673892903464605E-3</v>
      </c>
      <c r="E463" s="101">
        <v>-5.3177691309986952E-2</v>
      </c>
      <c r="F463" s="101">
        <v>4.5210302019640602E-2</v>
      </c>
      <c r="G463" s="146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26"/>
    </row>
    <row r="464" spans="1:25">
      <c r="B464" s="134"/>
      <c r="C464" s="108"/>
      <c r="D464" s="121"/>
      <c r="E464" s="121"/>
      <c r="F464" s="121"/>
    </row>
    <row r="465" spans="1:25">
      <c r="B465" s="137" t="s">
        <v>206</v>
      </c>
      <c r="Y465" s="122" t="s">
        <v>64</v>
      </c>
    </row>
    <row r="466" spans="1:25">
      <c r="A466" s="116" t="s">
        <v>26</v>
      </c>
      <c r="B466" s="106" t="s">
        <v>113</v>
      </c>
      <c r="C466" s="103" t="s">
        <v>114</v>
      </c>
      <c r="D466" s="104" t="s">
        <v>128</v>
      </c>
      <c r="E466" s="105" t="s">
        <v>128</v>
      </c>
      <c r="F466" s="105" t="s">
        <v>128</v>
      </c>
      <c r="G466" s="105" t="s">
        <v>128</v>
      </c>
      <c r="H466" s="105" t="s">
        <v>128</v>
      </c>
      <c r="I466" s="105" t="s">
        <v>128</v>
      </c>
      <c r="J466" s="105" t="s">
        <v>128</v>
      </c>
      <c r="K466" s="105" t="s">
        <v>128</v>
      </c>
      <c r="L466" s="105" t="s">
        <v>128</v>
      </c>
      <c r="M466" s="105" t="s">
        <v>128</v>
      </c>
      <c r="N466" s="146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22">
        <v>1</v>
      </c>
    </row>
    <row r="467" spans="1:25">
      <c r="A467" s="128"/>
      <c r="B467" s="107" t="s">
        <v>129</v>
      </c>
      <c r="C467" s="96" t="s">
        <v>129</v>
      </c>
      <c r="D467" s="144" t="s">
        <v>130</v>
      </c>
      <c r="E467" s="145" t="s">
        <v>131</v>
      </c>
      <c r="F467" s="145" t="s">
        <v>132</v>
      </c>
      <c r="G467" s="145" t="s">
        <v>148</v>
      </c>
      <c r="H467" s="145" t="s">
        <v>133</v>
      </c>
      <c r="I467" s="145" t="s">
        <v>134</v>
      </c>
      <c r="J467" s="145" t="s">
        <v>135</v>
      </c>
      <c r="K467" s="145" t="s">
        <v>136</v>
      </c>
      <c r="L467" s="145" t="s">
        <v>137</v>
      </c>
      <c r="M467" s="145" t="s">
        <v>138</v>
      </c>
      <c r="N467" s="146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22" t="s">
        <v>3</v>
      </c>
    </row>
    <row r="468" spans="1:25">
      <c r="A468" s="128"/>
      <c r="B468" s="107"/>
      <c r="C468" s="96"/>
      <c r="D468" s="97" t="s">
        <v>149</v>
      </c>
      <c r="E468" s="98" t="s">
        <v>149</v>
      </c>
      <c r="F468" s="98" t="s">
        <v>149</v>
      </c>
      <c r="G468" s="98" t="s">
        <v>150</v>
      </c>
      <c r="H468" s="98" t="s">
        <v>149</v>
      </c>
      <c r="I468" s="98" t="s">
        <v>150</v>
      </c>
      <c r="J468" s="98" t="s">
        <v>149</v>
      </c>
      <c r="K468" s="98" t="s">
        <v>149</v>
      </c>
      <c r="L468" s="98" t="s">
        <v>149</v>
      </c>
      <c r="M468" s="98" t="s">
        <v>149</v>
      </c>
      <c r="N468" s="146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122">
        <v>2</v>
      </c>
    </row>
    <row r="469" spans="1:25">
      <c r="A469" s="128"/>
      <c r="B469" s="107"/>
      <c r="C469" s="96"/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46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122">
        <v>3</v>
      </c>
    </row>
    <row r="470" spans="1:25">
      <c r="A470" s="128"/>
      <c r="B470" s="106">
        <v>1</v>
      </c>
      <c r="C470" s="102">
        <v>1</v>
      </c>
      <c r="D470" s="110">
        <v>1.49</v>
      </c>
      <c r="E470" s="110">
        <v>1.5</v>
      </c>
      <c r="F470" s="111">
        <v>1.4532</v>
      </c>
      <c r="G470" s="110">
        <v>1.49</v>
      </c>
      <c r="H470" s="111">
        <v>1.5</v>
      </c>
      <c r="I470" s="110">
        <v>1.556</v>
      </c>
      <c r="J470" s="139">
        <v>0.5</v>
      </c>
      <c r="K470" s="110">
        <v>1.48</v>
      </c>
      <c r="L470" s="110">
        <v>1.4</v>
      </c>
      <c r="M470" s="110">
        <v>1.49</v>
      </c>
      <c r="N470" s="146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22">
        <v>1</v>
      </c>
    </row>
    <row r="471" spans="1:25">
      <c r="A471" s="128"/>
      <c r="B471" s="107">
        <v>1</v>
      </c>
      <c r="C471" s="96">
        <v>2</v>
      </c>
      <c r="D471" s="98">
        <v>1.46</v>
      </c>
      <c r="E471" s="98">
        <v>1.5</v>
      </c>
      <c r="F471" s="112">
        <v>1.3640000000000001</v>
      </c>
      <c r="G471" s="98">
        <v>1.49</v>
      </c>
      <c r="H471" s="112">
        <v>1.5</v>
      </c>
      <c r="I471" s="98">
        <v>1.55</v>
      </c>
      <c r="J471" s="141">
        <v>0.2</v>
      </c>
      <c r="K471" s="98">
        <v>1.46</v>
      </c>
      <c r="L471" s="98">
        <v>1.6</v>
      </c>
      <c r="M471" s="98">
        <v>1.45</v>
      </c>
      <c r="N471" s="146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22" t="e">
        <v>#N/A</v>
      </c>
    </row>
    <row r="472" spans="1:25">
      <c r="A472" s="128"/>
      <c r="B472" s="107">
        <v>1</v>
      </c>
      <c r="C472" s="96">
        <v>3</v>
      </c>
      <c r="D472" s="98">
        <v>1.47</v>
      </c>
      <c r="E472" s="98">
        <v>1.5</v>
      </c>
      <c r="F472" s="112">
        <v>1.4864999999999999</v>
      </c>
      <c r="G472" s="98">
        <v>1.51</v>
      </c>
      <c r="H472" s="112">
        <v>1.5</v>
      </c>
      <c r="I472" s="98">
        <v>1.5389999999999999</v>
      </c>
      <c r="J472" s="141">
        <v>0.1</v>
      </c>
      <c r="K472" s="112">
        <v>1.44</v>
      </c>
      <c r="L472" s="99">
        <v>1.5</v>
      </c>
      <c r="M472" s="99">
        <v>1.46</v>
      </c>
      <c r="N472" s="146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22">
        <v>16</v>
      </c>
    </row>
    <row r="473" spans="1:25">
      <c r="A473" s="128"/>
      <c r="B473" s="107">
        <v>1</v>
      </c>
      <c r="C473" s="96">
        <v>4</v>
      </c>
      <c r="D473" s="98">
        <v>1.5</v>
      </c>
      <c r="E473" s="98">
        <v>1.4</v>
      </c>
      <c r="F473" s="112">
        <v>1.3036000000000001</v>
      </c>
      <c r="G473" s="98">
        <v>1.47</v>
      </c>
      <c r="H473" s="112">
        <v>1.7</v>
      </c>
      <c r="I473" s="98">
        <v>1.6679999999999999</v>
      </c>
      <c r="J473" s="141" t="s">
        <v>111</v>
      </c>
      <c r="K473" s="112">
        <v>1.41</v>
      </c>
      <c r="L473" s="99">
        <v>1.6</v>
      </c>
      <c r="M473" s="99">
        <v>1.48</v>
      </c>
      <c r="N473" s="146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22">
        <v>1.4972777777777777</v>
      </c>
    </row>
    <row r="474" spans="1:25">
      <c r="A474" s="128"/>
      <c r="B474" s="107">
        <v>1</v>
      </c>
      <c r="C474" s="96">
        <v>5</v>
      </c>
      <c r="D474" s="98">
        <v>1.54</v>
      </c>
      <c r="E474" s="98">
        <v>1.5</v>
      </c>
      <c r="F474" s="98">
        <v>1.5122</v>
      </c>
      <c r="G474" s="98">
        <v>1.5</v>
      </c>
      <c r="H474" s="98">
        <v>1.6</v>
      </c>
      <c r="I474" s="98">
        <v>1.575</v>
      </c>
      <c r="J474" s="140" t="s">
        <v>111</v>
      </c>
      <c r="K474" s="98">
        <v>1.46</v>
      </c>
      <c r="L474" s="98">
        <v>1.6</v>
      </c>
      <c r="M474" s="98">
        <v>1.42</v>
      </c>
      <c r="N474" s="146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23"/>
    </row>
    <row r="475" spans="1:25">
      <c r="A475" s="128"/>
      <c r="B475" s="108" t="s">
        <v>142</v>
      </c>
      <c r="C475" s="100"/>
      <c r="D475" s="113">
        <v>1.492</v>
      </c>
      <c r="E475" s="113">
        <v>1.48</v>
      </c>
      <c r="F475" s="113">
        <v>1.4239000000000002</v>
      </c>
      <c r="G475" s="113">
        <v>1.492</v>
      </c>
      <c r="H475" s="113">
        <v>1.56</v>
      </c>
      <c r="I475" s="113">
        <v>1.5775999999999999</v>
      </c>
      <c r="J475" s="113">
        <v>0.26666666666666666</v>
      </c>
      <c r="K475" s="113">
        <v>1.45</v>
      </c>
      <c r="L475" s="113">
        <v>1.5399999999999998</v>
      </c>
      <c r="M475" s="113">
        <v>1.4600000000000002</v>
      </c>
      <c r="N475" s="146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23"/>
    </row>
    <row r="476" spans="1:25">
      <c r="A476" s="128"/>
      <c r="B476" s="2" t="s">
        <v>143</v>
      </c>
      <c r="C476" s="124"/>
      <c r="D476" s="99">
        <v>1.49</v>
      </c>
      <c r="E476" s="99">
        <v>1.5</v>
      </c>
      <c r="F476" s="99">
        <v>1.4532</v>
      </c>
      <c r="G476" s="99">
        <v>1.49</v>
      </c>
      <c r="H476" s="99">
        <v>1.5</v>
      </c>
      <c r="I476" s="99">
        <v>1.556</v>
      </c>
      <c r="J476" s="99">
        <v>0.2</v>
      </c>
      <c r="K476" s="99">
        <v>1.46</v>
      </c>
      <c r="L476" s="99">
        <v>1.6</v>
      </c>
      <c r="M476" s="99">
        <v>1.46</v>
      </c>
      <c r="N476" s="146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123"/>
    </row>
    <row r="477" spans="1:25">
      <c r="A477" s="128"/>
      <c r="B477" s="2" t="s">
        <v>144</v>
      </c>
      <c r="C477" s="124"/>
      <c r="D477" s="114">
        <v>3.1144823004794899E-2</v>
      </c>
      <c r="E477" s="114">
        <v>4.4721359549995836E-2</v>
      </c>
      <c r="F477" s="114">
        <v>8.7513199004492975E-2</v>
      </c>
      <c r="G477" s="114">
        <v>1.4832396974191338E-2</v>
      </c>
      <c r="H477" s="114">
        <v>8.9442719099991574E-2</v>
      </c>
      <c r="I477" s="114">
        <v>5.2194827329918397E-2</v>
      </c>
      <c r="J477" s="114">
        <v>0.20816659994661338</v>
      </c>
      <c r="K477" s="114">
        <v>2.6457513110645932E-2</v>
      </c>
      <c r="L477" s="114">
        <v>8.9442719099991672E-2</v>
      </c>
      <c r="M477" s="114">
        <v>2.7386127875258331E-2</v>
      </c>
      <c r="N477" s="146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125"/>
    </row>
    <row r="478" spans="1:25">
      <c r="A478" s="128"/>
      <c r="B478" s="2" t="s">
        <v>93</v>
      </c>
      <c r="C478" s="124"/>
      <c r="D478" s="101">
        <v>2.0874546249862534E-2</v>
      </c>
      <c r="E478" s="101">
        <v>3.0217134831078268E-2</v>
      </c>
      <c r="F478" s="101">
        <v>6.1460214203590817E-2</v>
      </c>
      <c r="G478" s="101">
        <v>9.9412848352488856E-3</v>
      </c>
      <c r="H478" s="101">
        <v>5.7335076346148442E-2</v>
      </c>
      <c r="I478" s="101">
        <v>3.3084956471804261E-2</v>
      </c>
      <c r="J478" s="101">
        <v>0.78062474979980023</v>
      </c>
      <c r="K478" s="101">
        <v>1.8246560765962712E-2</v>
      </c>
      <c r="L478" s="101">
        <v>5.8079687727267328E-2</v>
      </c>
      <c r="M478" s="101">
        <v>1.8757621832368718E-2</v>
      </c>
      <c r="N478" s="146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26"/>
    </row>
    <row r="479" spans="1:25">
      <c r="A479" s="128"/>
      <c r="B479" s="109" t="s">
        <v>145</v>
      </c>
      <c r="C479" s="124"/>
      <c r="D479" s="101">
        <v>-3.52491558754775E-3</v>
      </c>
      <c r="E479" s="101">
        <v>-1.1539460502393184E-2</v>
      </c>
      <c r="F479" s="101">
        <v>-4.9007457979295621E-2</v>
      </c>
      <c r="G479" s="101">
        <v>-3.52491558754775E-3</v>
      </c>
      <c r="H479" s="101">
        <v>4.1890838929909968E-2</v>
      </c>
      <c r="I479" s="101">
        <v>5.3645504805016397E-2</v>
      </c>
      <c r="J479" s="101">
        <v>-0.82189900189232312</v>
      </c>
      <c r="K479" s="101">
        <v>-3.157582278950688E-2</v>
      </c>
      <c r="L479" s="101">
        <v>2.8533264071834097E-2</v>
      </c>
      <c r="M479" s="101">
        <v>-2.4897035360468833E-2</v>
      </c>
      <c r="N479" s="146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26"/>
    </row>
    <row r="480" spans="1:25">
      <c r="B480" s="134"/>
      <c r="C480" s="108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</row>
    <row r="481" spans="1:25">
      <c r="B481" s="137" t="s">
        <v>207</v>
      </c>
      <c r="Y481" s="122" t="s">
        <v>147</v>
      </c>
    </row>
    <row r="482" spans="1:25">
      <c r="A482" s="116" t="s">
        <v>55</v>
      </c>
      <c r="B482" s="106" t="s">
        <v>113</v>
      </c>
      <c r="C482" s="103" t="s">
        <v>114</v>
      </c>
      <c r="D482" s="104" t="s">
        <v>128</v>
      </c>
      <c r="E482" s="105" t="s">
        <v>128</v>
      </c>
      <c r="F482" s="105" t="s">
        <v>128</v>
      </c>
      <c r="G482" s="14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122">
        <v>1</v>
      </c>
    </row>
    <row r="483" spans="1:25">
      <c r="A483" s="128"/>
      <c r="B483" s="107" t="s">
        <v>129</v>
      </c>
      <c r="C483" s="96" t="s">
        <v>129</v>
      </c>
      <c r="D483" s="144" t="s">
        <v>130</v>
      </c>
      <c r="E483" s="145" t="s">
        <v>135</v>
      </c>
      <c r="F483" s="145" t="s">
        <v>137</v>
      </c>
      <c r="G483" s="14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22" t="s">
        <v>1</v>
      </c>
    </row>
    <row r="484" spans="1:25">
      <c r="A484" s="128"/>
      <c r="B484" s="107"/>
      <c r="C484" s="96"/>
      <c r="D484" s="97" t="s">
        <v>149</v>
      </c>
      <c r="E484" s="98" t="s">
        <v>149</v>
      </c>
      <c r="F484" s="98" t="s">
        <v>149</v>
      </c>
      <c r="G484" s="14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22">
        <v>2</v>
      </c>
    </row>
    <row r="485" spans="1:25">
      <c r="A485" s="128"/>
      <c r="B485" s="107"/>
      <c r="C485" s="96"/>
      <c r="D485" s="120"/>
      <c r="E485" s="120"/>
      <c r="F485" s="120"/>
      <c r="G485" s="14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22">
        <v>2</v>
      </c>
    </row>
    <row r="486" spans="1:25">
      <c r="A486" s="128"/>
      <c r="B486" s="106">
        <v>1</v>
      </c>
      <c r="C486" s="102">
        <v>1</v>
      </c>
      <c r="D486" s="110">
        <v>2.36</v>
      </c>
      <c r="E486" s="110">
        <v>2.13</v>
      </c>
      <c r="F486" s="111">
        <v>2.25</v>
      </c>
      <c r="G486" s="146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22">
        <v>1</v>
      </c>
    </row>
    <row r="487" spans="1:25">
      <c r="A487" s="128"/>
      <c r="B487" s="107">
        <v>1</v>
      </c>
      <c r="C487" s="96">
        <v>2</v>
      </c>
      <c r="D487" s="98">
        <v>2.34</v>
      </c>
      <c r="E487" s="98">
        <v>2.17</v>
      </c>
      <c r="F487" s="112">
        <v>2.2770000000000001</v>
      </c>
      <c r="G487" s="146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22">
        <v>11</v>
      </c>
    </row>
    <row r="488" spans="1:25">
      <c r="A488" s="128"/>
      <c r="B488" s="107">
        <v>1</v>
      </c>
      <c r="C488" s="96">
        <v>3</v>
      </c>
      <c r="D488" s="98">
        <v>2.4</v>
      </c>
      <c r="E488" s="98">
        <v>2.2200000000000002</v>
      </c>
      <c r="F488" s="112">
        <v>2.3029999999999999</v>
      </c>
      <c r="G488" s="146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22">
        <v>16</v>
      </c>
    </row>
    <row r="489" spans="1:25">
      <c r="A489" s="128"/>
      <c r="B489" s="107">
        <v>1</v>
      </c>
      <c r="C489" s="96">
        <v>4</v>
      </c>
      <c r="D489" s="98">
        <v>2.4</v>
      </c>
      <c r="E489" s="98">
        <v>2.37</v>
      </c>
      <c r="F489" s="112">
        <v>2.2850000000000001</v>
      </c>
      <c r="G489" s="146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22">
        <v>2.3006000000000002</v>
      </c>
    </row>
    <row r="490" spans="1:25">
      <c r="A490" s="128"/>
      <c r="B490" s="107">
        <v>1</v>
      </c>
      <c r="C490" s="96">
        <v>5</v>
      </c>
      <c r="D490" s="98">
        <v>2.35</v>
      </c>
      <c r="E490" s="98">
        <v>2.35</v>
      </c>
      <c r="F490" s="98">
        <v>2.3039999999999998</v>
      </c>
      <c r="G490" s="146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23"/>
    </row>
    <row r="491" spans="1:25">
      <c r="A491" s="128"/>
      <c r="B491" s="108" t="s">
        <v>142</v>
      </c>
      <c r="C491" s="100"/>
      <c r="D491" s="113">
        <v>2.37</v>
      </c>
      <c r="E491" s="113">
        <v>2.2480000000000002</v>
      </c>
      <c r="F491" s="113">
        <v>2.2838000000000003</v>
      </c>
      <c r="G491" s="146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23"/>
    </row>
    <row r="492" spans="1:25">
      <c r="A492" s="128"/>
      <c r="B492" s="2" t="s">
        <v>143</v>
      </c>
      <c r="C492" s="124"/>
      <c r="D492" s="99">
        <v>2.36</v>
      </c>
      <c r="E492" s="99">
        <v>2.2200000000000002</v>
      </c>
      <c r="F492" s="99">
        <v>2.2850000000000001</v>
      </c>
      <c r="G492" s="146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3"/>
    </row>
    <row r="493" spans="1:25">
      <c r="A493" s="128"/>
      <c r="B493" s="2" t="s">
        <v>144</v>
      </c>
      <c r="C493" s="124"/>
      <c r="D493" s="99">
        <v>2.8284271247461888E-2</v>
      </c>
      <c r="E493" s="99">
        <v>0.10733126291998998</v>
      </c>
      <c r="F493" s="99">
        <v>2.2174309459372061E-2</v>
      </c>
      <c r="G493" s="204"/>
      <c r="H493" s="205"/>
      <c r="I493" s="205"/>
      <c r="J493" s="205"/>
      <c r="K493" s="205"/>
      <c r="L493" s="205"/>
      <c r="M493" s="205"/>
      <c r="N493" s="205"/>
      <c r="O493" s="205"/>
      <c r="P493" s="205"/>
      <c r="Q493" s="205"/>
      <c r="R493" s="205"/>
      <c r="S493" s="205"/>
      <c r="T493" s="205"/>
      <c r="U493" s="205"/>
      <c r="V493" s="205"/>
      <c r="W493" s="205"/>
      <c r="X493" s="205"/>
      <c r="Y493" s="123"/>
    </row>
    <row r="494" spans="1:25">
      <c r="A494" s="128"/>
      <c r="B494" s="2" t="s">
        <v>93</v>
      </c>
      <c r="C494" s="124"/>
      <c r="D494" s="101">
        <v>1.1934291665595733E-2</v>
      </c>
      <c r="E494" s="101">
        <v>4.7745223718856748E-2</v>
      </c>
      <c r="F494" s="101">
        <v>9.7093920042788592E-3</v>
      </c>
      <c r="G494" s="146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126"/>
    </row>
    <row r="495" spans="1:25">
      <c r="A495" s="128"/>
      <c r="B495" s="109" t="s">
        <v>145</v>
      </c>
      <c r="C495" s="124"/>
      <c r="D495" s="101">
        <v>3.0166043640789342E-2</v>
      </c>
      <c r="E495" s="101">
        <v>-2.2863600799791328E-2</v>
      </c>
      <c r="F495" s="101">
        <v>-7.3024428409980136E-3</v>
      </c>
      <c r="G495" s="146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126"/>
    </row>
    <row r="496" spans="1:25">
      <c r="B496" s="134"/>
      <c r="C496" s="108"/>
      <c r="D496" s="121"/>
      <c r="E496" s="121"/>
      <c r="F496" s="121"/>
    </row>
    <row r="497" spans="1:25">
      <c r="B497" s="137" t="s">
        <v>208</v>
      </c>
      <c r="Y497" s="122" t="s">
        <v>147</v>
      </c>
    </row>
    <row r="498" spans="1:25">
      <c r="A498" s="116" t="s">
        <v>29</v>
      </c>
      <c r="B498" s="106" t="s">
        <v>113</v>
      </c>
      <c r="C498" s="103" t="s">
        <v>114</v>
      </c>
      <c r="D498" s="104" t="s">
        <v>128</v>
      </c>
      <c r="E498" s="105" t="s">
        <v>128</v>
      </c>
      <c r="F498" s="105" t="s">
        <v>128</v>
      </c>
      <c r="G498" s="146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22">
        <v>1</v>
      </c>
    </row>
    <row r="499" spans="1:25">
      <c r="A499" s="128"/>
      <c r="B499" s="107" t="s">
        <v>129</v>
      </c>
      <c r="C499" s="96" t="s">
        <v>129</v>
      </c>
      <c r="D499" s="144" t="s">
        <v>130</v>
      </c>
      <c r="E499" s="145" t="s">
        <v>135</v>
      </c>
      <c r="F499" s="145" t="s">
        <v>137</v>
      </c>
      <c r="G499" s="146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22" t="s">
        <v>3</v>
      </c>
    </row>
    <row r="500" spans="1:25">
      <c r="A500" s="128"/>
      <c r="B500" s="107"/>
      <c r="C500" s="96"/>
      <c r="D500" s="97" t="s">
        <v>149</v>
      </c>
      <c r="E500" s="98" t="s">
        <v>149</v>
      </c>
      <c r="F500" s="98" t="s">
        <v>149</v>
      </c>
      <c r="G500" s="146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122">
        <v>1</v>
      </c>
    </row>
    <row r="501" spans="1:25">
      <c r="A501" s="128"/>
      <c r="B501" s="107"/>
      <c r="C501" s="96"/>
      <c r="D501" s="120"/>
      <c r="E501" s="120"/>
      <c r="F501" s="120"/>
      <c r="G501" s="14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122">
        <v>1</v>
      </c>
    </row>
    <row r="502" spans="1:25">
      <c r="A502" s="128"/>
      <c r="B502" s="106">
        <v>1</v>
      </c>
      <c r="C502" s="102">
        <v>1</v>
      </c>
      <c r="D502" s="207">
        <v>21.1</v>
      </c>
      <c r="E502" s="217" t="s">
        <v>111</v>
      </c>
      <c r="F502" s="208">
        <v>19</v>
      </c>
      <c r="G502" s="209"/>
      <c r="H502" s="210"/>
      <c r="I502" s="210"/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1">
        <v>1</v>
      </c>
    </row>
    <row r="503" spans="1:25">
      <c r="A503" s="128"/>
      <c r="B503" s="107">
        <v>1</v>
      </c>
      <c r="C503" s="96">
        <v>2</v>
      </c>
      <c r="D503" s="212">
        <v>20.7</v>
      </c>
      <c r="E503" s="218" t="s">
        <v>111</v>
      </c>
      <c r="F503" s="213">
        <v>18.5</v>
      </c>
      <c r="G503" s="209"/>
      <c r="H503" s="210"/>
      <c r="I503" s="210"/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1">
        <v>12</v>
      </c>
    </row>
    <row r="504" spans="1:25">
      <c r="A504" s="128"/>
      <c r="B504" s="107">
        <v>1</v>
      </c>
      <c r="C504" s="96">
        <v>3</v>
      </c>
      <c r="D504" s="212">
        <v>21</v>
      </c>
      <c r="E504" s="218" t="s">
        <v>111</v>
      </c>
      <c r="F504" s="213">
        <v>20</v>
      </c>
      <c r="G504" s="209"/>
      <c r="H504" s="210"/>
      <c r="I504" s="210"/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1">
        <v>16</v>
      </c>
    </row>
    <row r="505" spans="1:25">
      <c r="A505" s="128"/>
      <c r="B505" s="107">
        <v>1</v>
      </c>
      <c r="C505" s="96">
        <v>4</v>
      </c>
      <c r="D505" s="212">
        <v>21.3</v>
      </c>
      <c r="E505" s="218" t="s">
        <v>111</v>
      </c>
      <c r="F505" s="213">
        <v>20.5</v>
      </c>
      <c r="G505" s="209"/>
      <c r="H505" s="210"/>
      <c r="I505" s="210"/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1">
        <v>20.239999999999998</v>
      </c>
    </row>
    <row r="506" spans="1:25">
      <c r="A506" s="128"/>
      <c r="B506" s="107">
        <v>1</v>
      </c>
      <c r="C506" s="96">
        <v>5</v>
      </c>
      <c r="D506" s="212">
        <v>20.5</v>
      </c>
      <c r="E506" s="218" t="s">
        <v>111</v>
      </c>
      <c r="F506" s="212">
        <v>19.8</v>
      </c>
      <c r="G506" s="209"/>
      <c r="H506" s="210"/>
      <c r="I506" s="210"/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4"/>
    </row>
    <row r="507" spans="1:25">
      <c r="A507" s="128"/>
      <c r="B507" s="108" t="s">
        <v>142</v>
      </c>
      <c r="C507" s="100"/>
      <c r="D507" s="215">
        <v>20.919999999999998</v>
      </c>
      <c r="E507" s="215" t="s">
        <v>237</v>
      </c>
      <c r="F507" s="215">
        <v>19.559999999999999</v>
      </c>
      <c r="G507" s="209"/>
      <c r="H507" s="210"/>
      <c r="I507" s="210"/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4"/>
    </row>
    <row r="508" spans="1:25">
      <c r="A508" s="128"/>
      <c r="B508" s="2" t="s">
        <v>143</v>
      </c>
      <c r="C508" s="124"/>
      <c r="D508" s="216">
        <v>21</v>
      </c>
      <c r="E508" s="216" t="s">
        <v>237</v>
      </c>
      <c r="F508" s="216">
        <v>19.8</v>
      </c>
      <c r="G508" s="209"/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4"/>
    </row>
    <row r="509" spans="1:25">
      <c r="A509" s="128"/>
      <c r="B509" s="2" t="s">
        <v>144</v>
      </c>
      <c r="C509" s="124"/>
      <c r="D509" s="216">
        <v>0.31937438845342675</v>
      </c>
      <c r="E509" s="216" t="s">
        <v>237</v>
      </c>
      <c r="F509" s="216">
        <v>0.80187280786917825</v>
      </c>
      <c r="G509" s="209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4"/>
    </row>
    <row r="510" spans="1:25">
      <c r="A510" s="128"/>
      <c r="B510" s="2" t="s">
        <v>93</v>
      </c>
      <c r="C510" s="124"/>
      <c r="D510" s="101">
        <v>1.5266462163165717E-2</v>
      </c>
      <c r="E510" s="101" t="s">
        <v>237</v>
      </c>
      <c r="F510" s="101">
        <v>4.099554232460012E-2</v>
      </c>
      <c r="G510" s="146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26"/>
    </row>
    <row r="511" spans="1:25">
      <c r="A511" s="128"/>
      <c r="B511" s="109" t="s">
        <v>145</v>
      </c>
      <c r="C511" s="124"/>
      <c r="D511" s="101">
        <v>3.359683794466406E-2</v>
      </c>
      <c r="E511" s="101" t="s">
        <v>237</v>
      </c>
      <c r="F511" s="101">
        <v>-3.359683794466406E-2</v>
      </c>
      <c r="G511" s="146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26"/>
    </row>
    <row r="512" spans="1:25">
      <c r="B512" s="134"/>
      <c r="C512" s="108"/>
      <c r="D512" s="121"/>
      <c r="E512" s="121"/>
      <c r="F512" s="121"/>
    </row>
    <row r="513" spans="1:25">
      <c r="B513" s="137" t="s">
        <v>209</v>
      </c>
      <c r="Y513" s="122" t="s">
        <v>147</v>
      </c>
    </row>
    <row r="514" spans="1:25">
      <c r="A514" s="116" t="s">
        <v>31</v>
      </c>
      <c r="B514" s="106" t="s">
        <v>113</v>
      </c>
      <c r="C514" s="103" t="s">
        <v>114</v>
      </c>
      <c r="D514" s="104" t="s">
        <v>128</v>
      </c>
      <c r="E514" s="14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22">
        <v>1</v>
      </c>
    </row>
    <row r="515" spans="1:25">
      <c r="A515" s="128"/>
      <c r="B515" s="107" t="s">
        <v>129</v>
      </c>
      <c r="C515" s="96" t="s">
        <v>129</v>
      </c>
      <c r="D515" s="144" t="s">
        <v>135</v>
      </c>
      <c r="E515" s="14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22" t="s">
        <v>3</v>
      </c>
    </row>
    <row r="516" spans="1:25">
      <c r="A516" s="128"/>
      <c r="B516" s="107"/>
      <c r="C516" s="96"/>
      <c r="D516" s="97" t="s">
        <v>149</v>
      </c>
      <c r="E516" s="14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22">
        <v>1</v>
      </c>
    </row>
    <row r="517" spans="1:25">
      <c r="A517" s="128"/>
      <c r="B517" s="107"/>
      <c r="C517" s="96"/>
      <c r="D517" s="120"/>
      <c r="E517" s="14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22">
        <v>1</v>
      </c>
    </row>
    <row r="518" spans="1:25">
      <c r="A518" s="128"/>
      <c r="B518" s="106">
        <v>1</v>
      </c>
      <c r="C518" s="102">
        <v>1</v>
      </c>
      <c r="D518" s="207">
        <v>18.600000000000001</v>
      </c>
      <c r="E518" s="209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1">
        <v>1</v>
      </c>
    </row>
    <row r="519" spans="1:25">
      <c r="A519" s="128"/>
      <c r="B519" s="107">
        <v>1</v>
      </c>
      <c r="C519" s="96">
        <v>2</v>
      </c>
      <c r="D519" s="212">
        <v>18.7</v>
      </c>
      <c r="E519" s="209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1">
        <v>13</v>
      </c>
    </row>
    <row r="520" spans="1:25">
      <c r="A520" s="128"/>
      <c r="B520" s="107">
        <v>1</v>
      </c>
      <c r="C520" s="96">
        <v>3</v>
      </c>
      <c r="D520" s="212">
        <v>19.5</v>
      </c>
      <c r="E520" s="209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1">
        <v>16</v>
      </c>
    </row>
    <row r="521" spans="1:25">
      <c r="A521" s="128"/>
      <c r="B521" s="107">
        <v>1</v>
      </c>
      <c r="C521" s="96">
        <v>4</v>
      </c>
      <c r="D521" s="212">
        <v>18.899999999999999</v>
      </c>
      <c r="E521" s="209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1">
        <v>18.859999999999996</v>
      </c>
    </row>
    <row r="522" spans="1:25">
      <c r="A522" s="128"/>
      <c r="B522" s="107">
        <v>1</v>
      </c>
      <c r="C522" s="96">
        <v>5</v>
      </c>
      <c r="D522" s="212">
        <v>18.600000000000001</v>
      </c>
      <c r="E522" s="209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4"/>
    </row>
    <row r="523" spans="1:25">
      <c r="A523" s="128"/>
      <c r="B523" s="108" t="s">
        <v>142</v>
      </c>
      <c r="C523" s="100"/>
      <c r="D523" s="215">
        <v>18.859999999999996</v>
      </c>
      <c r="E523" s="209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4"/>
    </row>
    <row r="524" spans="1:25">
      <c r="A524" s="128"/>
      <c r="B524" s="2" t="s">
        <v>143</v>
      </c>
      <c r="C524" s="124"/>
      <c r="D524" s="216">
        <v>18.7</v>
      </c>
      <c r="E524" s="209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4"/>
    </row>
    <row r="525" spans="1:25">
      <c r="A525" s="128"/>
      <c r="B525" s="2" t="s">
        <v>144</v>
      </c>
      <c r="C525" s="124"/>
      <c r="D525" s="216">
        <v>0.37815340802378034</v>
      </c>
      <c r="E525" s="209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4"/>
    </row>
    <row r="526" spans="1:25">
      <c r="A526" s="128"/>
      <c r="B526" s="2" t="s">
        <v>93</v>
      </c>
      <c r="C526" s="124"/>
      <c r="D526" s="101">
        <v>2.005055185704032E-2</v>
      </c>
      <c r="E526" s="14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26"/>
    </row>
    <row r="527" spans="1:25">
      <c r="A527" s="128"/>
      <c r="B527" s="109" t="s">
        <v>145</v>
      </c>
      <c r="C527" s="124"/>
      <c r="D527" s="101">
        <v>0</v>
      </c>
      <c r="E527" s="14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126"/>
    </row>
    <row r="528" spans="1:25">
      <c r="B528" s="134"/>
      <c r="C528" s="108"/>
      <c r="D528" s="121"/>
    </row>
    <row r="529" spans="1:25">
      <c r="B529" s="137" t="s">
        <v>210</v>
      </c>
      <c r="Y529" s="122" t="s">
        <v>64</v>
      </c>
    </row>
    <row r="530" spans="1:25">
      <c r="A530" s="116" t="s">
        <v>34</v>
      </c>
      <c r="B530" s="106" t="s">
        <v>113</v>
      </c>
      <c r="C530" s="103" t="s">
        <v>114</v>
      </c>
      <c r="D530" s="104" t="s">
        <v>128</v>
      </c>
      <c r="E530" s="105" t="s">
        <v>128</v>
      </c>
      <c r="F530" s="105" t="s">
        <v>128</v>
      </c>
      <c r="G530" s="105" t="s">
        <v>128</v>
      </c>
      <c r="H530" s="105" t="s">
        <v>128</v>
      </c>
      <c r="I530" s="105" t="s">
        <v>128</v>
      </c>
      <c r="J530" s="105" t="s">
        <v>128</v>
      </c>
      <c r="K530" s="105" t="s">
        <v>128</v>
      </c>
      <c r="L530" s="105" t="s">
        <v>128</v>
      </c>
      <c r="M530" s="105" t="s">
        <v>128</v>
      </c>
      <c r="N530" s="146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22">
        <v>1</v>
      </c>
    </row>
    <row r="531" spans="1:25">
      <c r="A531" s="128"/>
      <c r="B531" s="107" t="s">
        <v>129</v>
      </c>
      <c r="C531" s="96" t="s">
        <v>129</v>
      </c>
      <c r="D531" s="144" t="s">
        <v>130</v>
      </c>
      <c r="E531" s="145" t="s">
        <v>131</v>
      </c>
      <c r="F531" s="145" t="s">
        <v>132</v>
      </c>
      <c r="G531" s="145" t="s">
        <v>148</v>
      </c>
      <c r="H531" s="145" t="s">
        <v>133</v>
      </c>
      <c r="I531" s="145" t="s">
        <v>134</v>
      </c>
      <c r="J531" s="145" t="s">
        <v>135</v>
      </c>
      <c r="K531" s="145" t="s">
        <v>136</v>
      </c>
      <c r="L531" s="145" t="s">
        <v>137</v>
      </c>
      <c r="M531" s="145" t="s">
        <v>138</v>
      </c>
      <c r="N531" s="146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22" t="s">
        <v>3</v>
      </c>
    </row>
    <row r="532" spans="1:25">
      <c r="A532" s="128"/>
      <c r="B532" s="107"/>
      <c r="C532" s="96"/>
      <c r="D532" s="97" t="s">
        <v>149</v>
      </c>
      <c r="E532" s="98" t="s">
        <v>115</v>
      </c>
      <c r="F532" s="98" t="s">
        <v>115</v>
      </c>
      <c r="G532" s="98" t="s">
        <v>150</v>
      </c>
      <c r="H532" s="98" t="s">
        <v>115</v>
      </c>
      <c r="I532" s="98" t="s">
        <v>150</v>
      </c>
      <c r="J532" s="98" t="s">
        <v>149</v>
      </c>
      <c r="K532" s="98" t="s">
        <v>149</v>
      </c>
      <c r="L532" s="98" t="s">
        <v>149</v>
      </c>
      <c r="M532" s="98" t="s">
        <v>149</v>
      </c>
      <c r="N532" s="146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22">
        <v>0</v>
      </c>
    </row>
    <row r="533" spans="1:25">
      <c r="A533" s="128"/>
      <c r="B533" s="107"/>
      <c r="C533" s="96"/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46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122">
        <v>0</v>
      </c>
    </row>
    <row r="534" spans="1:25">
      <c r="A534" s="128"/>
      <c r="B534" s="106">
        <v>1</v>
      </c>
      <c r="C534" s="102">
        <v>1</v>
      </c>
      <c r="D534" s="175">
        <v>158.5</v>
      </c>
      <c r="E534" s="175">
        <v>170</v>
      </c>
      <c r="F534" s="177">
        <v>172.59555</v>
      </c>
      <c r="G534" s="175">
        <v>170</v>
      </c>
      <c r="H534" s="177">
        <v>146</v>
      </c>
      <c r="I534" s="175">
        <v>151.154929577465</v>
      </c>
      <c r="J534" s="177">
        <v>171</v>
      </c>
      <c r="K534" s="175">
        <v>151.5</v>
      </c>
      <c r="L534" s="175">
        <v>184.8</v>
      </c>
      <c r="M534" s="175">
        <v>169.5</v>
      </c>
      <c r="N534" s="179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1">
        <v>1</v>
      </c>
    </row>
    <row r="535" spans="1:25">
      <c r="A535" s="128"/>
      <c r="B535" s="107">
        <v>1</v>
      </c>
      <c r="C535" s="96">
        <v>2</v>
      </c>
      <c r="D535" s="182">
        <v>160.5</v>
      </c>
      <c r="E535" s="182">
        <v>176</v>
      </c>
      <c r="F535" s="184">
        <v>171.12459999999999</v>
      </c>
      <c r="G535" s="182">
        <v>166</v>
      </c>
      <c r="H535" s="184">
        <v>137</v>
      </c>
      <c r="I535" s="182">
        <v>139.39901477832501</v>
      </c>
      <c r="J535" s="187">
        <v>164</v>
      </c>
      <c r="K535" s="182">
        <v>163</v>
      </c>
      <c r="L535" s="182">
        <v>171</v>
      </c>
      <c r="M535" s="182">
        <v>162.5</v>
      </c>
      <c r="N535" s="179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1" t="e">
        <v>#N/A</v>
      </c>
    </row>
    <row r="536" spans="1:25">
      <c r="A536" s="128"/>
      <c r="B536" s="107">
        <v>1</v>
      </c>
      <c r="C536" s="96">
        <v>3</v>
      </c>
      <c r="D536" s="182">
        <v>160</v>
      </c>
      <c r="E536" s="182">
        <v>170</v>
      </c>
      <c r="F536" s="184">
        <v>173.77510000000001</v>
      </c>
      <c r="G536" s="182">
        <v>169</v>
      </c>
      <c r="H536" s="184">
        <v>143</v>
      </c>
      <c r="I536" s="182">
        <v>154.21463414634101</v>
      </c>
      <c r="J536" s="184">
        <v>177</v>
      </c>
      <c r="K536" s="184">
        <v>155.5</v>
      </c>
      <c r="L536" s="186">
        <v>175.6</v>
      </c>
      <c r="M536" s="186">
        <v>158</v>
      </c>
      <c r="N536" s="179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1">
        <v>16</v>
      </c>
    </row>
    <row r="537" spans="1:25">
      <c r="A537" s="128"/>
      <c r="B537" s="107">
        <v>1</v>
      </c>
      <c r="C537" s="96">
        <v>4</v>
      </c>
      <c r="D537" s="188">
        <v>151.5</v>
      </c>
      <c r="E537" s="182">
        <v>170</v>
      </c>
      <c r="F537" s="184">
        <v>173.88890000000001</v>
      </c>
      <c r="G537" s="182">
        <v>171</v>
      </c>
      <c r="H537" s="184">
        <v>153</v>
      </c>
      <c r="I537" s="182">
        <v>146.99521531100501</v>
      </c>
      <c r="J537" s="184">
        <v>173</v>
      </c>
      <c r="K537" s="184">
        <v>149.5</v>
      </c>
      <c r="L537" s="186">
        <v>169.5</v>
      </c>
      <c r="M537" s="186">
        <v>156</v>
      </c>
      <c r="N537" s="179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81">
        <v>162.93026092365605</v>
      </c>
    </row>
    <row r="538" spans="1:25">
      <c r="A538" s="128"/>
      <c r="B538" s="107">
        <v>1</v>
      </c>
      <c r="C538" s="96">
        <v>5</v>
      </c>
      <c r="D538" s="182">
        <v>158.5</v>
      </c>
      <c r="E538" s="182">
        <v>176</v>
      </c>
      <c r="F538" s="182">
        <v>172.63560000000001</v>
      </c>
      <c r="G538" s="182">
        <v>167</v>
      </c>
      <c r="H538" s="182">
        <v>141</v>
      </c>
      <c r="I538" s="182">
        <v>141.554502369668</v>
      </c>
      <c r="J538" s="182">
        <v>173</v>
      </c>
      <c r="K538" s="182">
        <v>161</v>
      </c>
      <c r="L538" s="182">
        <v>183.4</v>
      </c>
      <c r="M538" s="182">
        <v>149</v>
      </c>
      <c r="N538" s="179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89"/>
    </row>
    <row r="539" spans="1:25">
      <c r="A539" s="128"/>
      <c r="B539" s="108" t="s">
        <v>142</v>
      </c>
      <c r="C539" s="100"/>
      <c r="D539" s="190">
        <v>157.80000000000001</v>
      </c>
      <c r="E539" s="190">
        <v>172.4</v>
      </c>
      <c r="F539" s="190">
        <v>172.80394999999999</v>
      </c>
      <c r="G539" s="190">
        <v>168.6</v>
      </c>
      <c r="H539" s="190">
        <v>144</v>
      </c>
      <c r="I539" s="190">
        <v>146.66365923656082</v>
      </c>
      <c r="J539" s="190">
        <v>171.6</v>
      </c>
      <c r="K539" s="190">
        <v>156.1</v>
      </c>
      <c r="L539" s="190">
        <v>176.85999999999999</v>
      </c>
      <c r="M539" s="190">
        <v>159</v>
      </c>
      <c r="N539" s="179"/>
      <c r="O539" s="180"/>
      <c r="P539" s="180"/>
      <c r="Q539" s="180"/>
      <c r="R539" s="180"/>
      <c r="S539" s="180"/>
      <c r="T539" s="180"/>
      <c r="U539" s="180"/>
      <c r="V539" s="180"/>
      <c r="W539" s="180"/>
      <c r="X539" s="180"/>
      <c r="Y539" s="189"/>
    </row>
    <row r="540" spans="1:25">
      <c r="A540" s="128"/>
      <c r="B540" s="2" t="s">
        <v>143</v>
      </c>
      <c r="C540" s="124"/>
      <c r="D540" s="186">
        <v>158.5</v>
      </c>
      <c r="E540" s="186">
        <v>170</v>
      </c>
      <c r="F540" s="186">
        <v>172.63560000000001</v>
      </c>
      <c r="G540" s="186">
        <v>169</v>
      </c>
      <c r="H540" s="186">
        <v>143</v>
      </c>
      <c r="I540" s="186">
        <v>146.99521531100501</v>
      </c>
      <c r="J540" s="186">
        <v>173</v>
      </c>
      <c r="K540" s="186">
        <v>155.5</v>
      </c>
      <c r="L540" s="186">
        <v>175.6</v>
      </c>
      <c r="M540" s="186">
        <v>158</v>
      </c>
      <c r="N540" s="179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9"/>
    </row>
    <row r="541" spans="1:25">
      <c r="A541" s="128"/>
      <c r="B541" s="2" t="s">
        <v>144</v>
      </c>
      <c r="C541" s="124"/>
      <c r="D541" s="186">
        <v>3.6331804249169899</v>
      </c>
      <c r="E541" s="186">
        <v>3.2863353450309964</v>
      </c>
      <c r="F541" s="186">
        <v>1.119401350052794</v>
      </c>
      <c r="G541" s="186">
        <v>2.0736441353327719</v>
      </c>
      <c r="H541" s="186">
        <v>6</v>
      </c>
      <c r="I541" s="186">
        <v>6.2485439061594716</v>
      </c>
      <c r="J541" s="186">
        <v>4.7749345545253297</v>
      </c>
      <c r="K541" s="186">
        <v>5.8459387612256082</v>
      </c>
      <c r="L541" s="186">
        <v>6.9984283950041286</v>
      </c>
      <c r="M541" s="186">
        <v>7.6239753409884532</v>
      </c>
      <c r="N541" s="179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9"/>
    </row>
    <row r="542" spans="1:25">
      <c r="A542" s="128"/>
      <c r="B542" s="2" t="s">
        <v>93</v>
      </c>
      <c r="C542" s="124"/>
      <c r="D542" s="101">
        <v>2.3023957065380161E-2</v>
      </c>
      <c r="E542" s="101">
        <v>1.90622699827784E-2</v>
      </c>
      <c r="F542" s="101">
        <v>6.4778689957769716E-3</v>
      </c>
      <c r="G542" s="101">
        <v>1.2299194159743607E-2</v>
      </c>
      <c r="H542" s="101">
        <v>4.1666666666666664E-2</v>
      </c>
      <c r="I542" s="101">
        <v>4.260458206678791E-2</v>
      </c>
      <c r="J542" s="101">
        <v>2.7825958942455303E-2</v>
      </c>
      <c r="K542" s="101">
        <v>3.7449960033476032E-2</v>
      </c>
      <c r="L542" s="101">
        <v>3.957044212939121E-2</v>
      </c>
      <c r="M542" s="101">
        <v>4.7949530446468262E-2</v>
      </c>
      <c r="N542" s="146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26"/>
    </row>
    <row r="543" spans="1:25">
      <c r="A543" s="128"/>
      <c r="B543" s="109" t="s">
        <v>145</v>
      </c>
      <c r="C543" s="124"/>
      <c r="D543" s="101">
        <v>-3.1487465217157617E-2</v>
      </c>
      <c r="E543" s="101">
        <v>5.812142583372637E-2</v>
      </c>
      <c r="F543" s="101">
        <v>6.060070744605528E-2</v>
      </c>
      <c r="G543" s="101">
        <v>3.4798563779386615E-2</v>
      </c>
      <c r="H543" s="101">
        <v>-0.11618628004607545</v>
      </c>
      <c r="I543" s="101">
        <v>-9.9837817695002884E-2</v>
      </c>
      <c r="J543" s="101">
        <v>5.3211349611760106E-2</v>
      </c>
      <c r="K543" s="101">
        <v>-4.192137718883604E-2</v>
      </c>
      <c r="L543" s="101">
        <v>8.5495100771187937E-2</v>
      </c>
      <c r="M543" s="101">
        <v>-2.4122350884208332E-2</v>
      </c>
      <c r="N543" s="146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26"/>
    </row>
    <row r="544" spans="1:25">
      <c r="B544" s="134"/>
      <c r="C544" s="108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</row>
    <row r="545" spans="1:25">
      <c r="B545" s="137" t="s">
        <v>211</v>
      </c>
      <c r="Y545" s="122" t="s">
        <v>147</v>
      </c>
    </row>
    <row r="546" spans="1:25">
      <c r="A546" s="116" t="s">
        <v>56</v>
      </c>
      <c r="B546" s="106" t="s">
        <v>113</v>
      </c>
      <c r="C546" s="103" t="s">
        <v>114</v>
      </c>
      <c r="D546" s="104" t="s">
        <v>128</v>
      </c>
      <c r="E546" s="105" t="s">
        <v>128</v>
      </c>
      <c r="F546" s="105" t="s">
        <v>128</v>
      </c>
      <c r="G546" s="146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22">
        <v>1</v>
      </c>
    </row>
    <row r="547" spans="1:25">
      <c r="A547" s="128"/>
      <c r="B547" s="107" t="s">
        <v>129</v>
      </c>
      <c r="C547" s="96" t="s">
        <v>129</v>
      </c>
      <c r="D547" s="144" t="s">
        <v>130</v>
      </c>
      <c r="E547" s="145" t="s">
        <v>135</v>
      </c>
      <c r="F547" s="145" t="s">
        <v>137</v>
      </c>
      <c r="G547" s="146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22" t="s">
        <v>1</v>
      </c>
    </row>
    <row r="548" spans="1:25">
      <c r="A548" s="128"/>
      <c r="B548" s="107"/>
      <c r="C548" s="96"/>
      <c r="D548" s="97" t="s">
        <v>149</v>
      </c>
      <c r="E548" s="98" t="s">
        <v>115</v>
      </c>
      <c r="F548" s="98" t="s">
        <v>149</v>
      </c>
      <c r="G548" s="146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122">
        <v>3</v>
      </c>
    </row>
    <row r="549" spans="1:25">
      <c r="A549" s="128"/>
      <c r="B549" s="107"/>
      <c r="C549" s="96"/>
      <c r="D549" s="120"/>
      <c r="E549" s="120"/>
      <c r="F549" s="120"/>
      <c r="G549" s="146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122">
        <v>3</v>
      </c>
    </row>
    <row r="550" spans="1:25">
      <c r="A550" s="128"/>
      <c r="B550" s="106">
        <v>1</v>
      </c>
      <c r="C550" s="102">
        <v>1</v>
      </c>
      <c r="D550" s="191">
        <v>0.13500000000000001</v>
      </c>
      <c r="E550" s="192">
        <v>8.6999999999999994E-2</v>
      </c>
      <c r="F550" s="194">
        <v>0.127</v>
      </c>
      <c r="G550" s="196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8">
        <v>1</v>
      </c>
    </row>
    <row r="551" spans="1:25">
      <c r="A551" s="128"/>
      <c r="B551" s="107">
        <v>1</v>
      </c>
      <c r="C551" s="96">
        <v>2</v>
      </c>
      <c r="D551" s="199">
        <v>0.13400000000000001</v>
      </c>
      <c r="E551" s="200">
        <v>8.8999999999999996E-2</v>
      </c>
      <c r="F551" s="202">
        <v>0.13</v>
      </c>
      <c r="G551" s="196"/>
      <c r="H551" s="197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8">
        <v>14</v>
      </c>
    </row>
    <row r="552" spans="1:25">
      <c r="A552" s="128"/>
      <c r="B552" s="107">
        <v>1</v>
      </c>
      <c r="C552" s="96">
        <v>3</v>
      </c>
      <c r="D552" s="199">
        <v>0.13999999999999999</v>
      </c>
      <c r="E552" s="200">
        <v>8.7999999999999995E-2</v>
      </c>
      <c r="F552" s="202">
        <v>0.13600000000000001</v>
      </c>
      <c r="G552" s="196"/>
      <c r="H552" s="197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8">
        <v>16</v>
      </c>
    </row>
    <row r="553" spans="1:25">
      <c r="A553" s="128"/>
      <c r="B553" s="107">
        <v>1</v>
      </c>
      <c r="C553" s="96">
        <v>4</v>
      </c>
      <c r="D553" s="199">
        <v>0.13799999999999998</v>
      </c>
      <c r="E553" s="200">
        <v>8.7999999999999995E-2</v>
      </c>
      <c r="F553" s="202">
        <v>0.129</v>
      </c>
      <c r="G553" s="196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8">
        <v>0.13380000000000003</v>
      </c>
    </row>
    <row r="554" spans="1:25">
      <c r="A554" s="128"/>
      <c r="B554" s="107">
        <v>1</v>
      </c>
      <c r="C554" s="96">
        <v>5</v>
      </c>
      <c r="D554" s="199">
        <v>0.13500000000000001</v>
      </c>
      <c r="E554" s="200">
        <v>8.6999999999999994E-2</v>
      </c>
      <c r="F554" s="199">
        <v>0.13400000000000001</v>
      </c>
      <c r="G554" s="196"/>
      <c r="H554" s="197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25"/>
    </row>
    <row r="555" spans="1:25">
      <c r="A555" s="128"/>
      <c r="B555" s="108" t="s">
        <v>142</v>
      </c>
      <c r="C555" s="100"/>
      <c r="D555" s="203">
        <v>0.13640000000000002</v>
      </c>
      <c r="E555" s="203">
        <v>8.7799999999999989E-2</v>
      </c>
      <c r="F555" s="203">
        <v>0.13120000000000001</v>
      </c>
      <c r="G555" s="196"/>
      <c r="H555" s="197"/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25"/>
    </row>
    <row r="556" spans="1:25">
      <c r="A556" s="128"/>
      <c r="B556" s="2" t="s">
        <v>143</v>
      </c>
      <c r="C556" s="124"/>
      <c r="D556" s="114">
        <v>0.13500000000000001</v>
      </c>
      <c r="E556" s="114">
        <v>8.7999999999999995E-2</v>
      </c>
      <c r="F556" s="114">
        <v>0.13</v>
      </c>
      <c r="G556" s="196"/>
      <c r="H556" s="197"/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25"/>
    </row>
    <row r="557" spans="1:25">
      <c r="A557" s="128"/>
      <c r="B557" s="2" t="s">
        <v>144</v>
      </c>
      <c r="C557" s="124"/>
      <c r="D557" s="114">
        <v>2.5099800796022148E-3</v>
      </c>
      <c r="E557" s="114">
        <v>8.3666002653407618E-4</v>
      </c>
      <c r="F557" s="114">
        <v>3.701351104664353E-3</v>
      </c>
      <c r="G557" s="146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125"/>
    </row>
    <row r="558" spans="1:25">
      <c r="A558" s="128"/>
      <c r="B558" s="2" t="s">
        <v>93</v>
      </c>
      <c r="C558" s="124"/>
      <c r="D558" s="101">
        <v>1.8401613486819752E-2</v>
      </c>
      <c r="E558" s="101">
        <v>9.5291574776090685E-3</v>
      </c>
      <c r="F558" s="101">
        <v>2.8211517566039273E-2</v>
      </c>
      <c r="G558" s="146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126"/>
    </row>
    <row r="559" spans="1:25">
      <c r="A559" s="128"/>
      <c r="B559" s="109" t="s">
        <v>145</v>
      </c>
      <c r="C559" s="124"/>
      <c r="D559" s="101">
        <v>1.9431988041853421E-2</v>
      </c>
      <c r="E559" s="101">
        <v>-0.34379671150971625</v>
      </c>
      <c r="F559" s="101">
        <v>-1.9431988041853643E-2</v>
      </c>
      <c r="G559" s="146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126"/>
    </row>
    <row r="560" spans="1:25">
      <c r="B560" s="134"/>
      <c r="C560" s="108"/>
      <c r="D560" s="121"/>
      <c r="E560" s="121"/>
      <c r="F560" s="121"/>
    </row>
    <row r="561" spans="1:25">
      <c r="B561" s="137" t="s">
        <v>212</v>
      </c>
      <c r="Y561" s="122" t="s">
        <v>64</v>
      </c>
    </row>
    <row r="562" spans="1:25">
      <c r="A562" s="116" t="s">
        <v>37</v>
      </c>
      <c r="B562" s="106" t="s">
        <v>113</v>
      </c>
      <c r="C562" s="103" t="s">
        <v>114</v>
      </c>
      <c r="D562" s="104" t="s">
        <v>128</v>
      </c>
      <c r="E562" s="105" t="s">
        <v>128</v>
      </c>
      <c r="F562" s="105" t="s">
        <v>128</v>
      </c>
      <c r="G562" s="105" t="s">
        <v>128</v>
      </c>
      <c r="H562" s="105" t="s">
        <v>128</v>
      </c>
      <c r="I562" s="105" t="s">
        <v>128</v>
      </c>
      <c r="J562" s="105" t="s">
        <v>128</v>
      </c>
      <c r="K562" s="105" t="s">
        <v>128</v>
      </c>
      <c r="L562" s="105" t="s">
        <v>128</v>
      </c>
      <c r="M562" s="105" t="s">
        <v>128</v>
      </c>
      <c r="N562" s="146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122">
        <v>1</v>
      </c>
    </row>
    <row r="563" spans="1:25">
      <c r="A563" s="128"/>
      <c r="B563" s="107" t="s">
        <v>129</v>
      </c>
      <c r="C563" s="96" t="s">
        <v>129</v>
      </c>
      <c r="D563" s="144" t="s">
        <v>130</v>
      </c>
      <c r="E563" s="145" t="s">
        <v>131</v>
      </c>
      <c r="F563" s="145" t="s">
        <v>132</v>
      </c>
      <c r="G563" s="145" t="s">
        <v>148</v>
      </c>
      <c r="H563" s="145" t="s">
        <v>133</v>
      </c>
      <c r="I563" s="145" t="s">
        <v>134</v>
      </c>
      <c r="J563" s="145" t="s">
        <v>135</v>
      </c>
      <c r="K563" s="145" t="s">
        <v>136</v>
      </c>
      <c r="L563" s="145" t="s">
        <v>137</v>
      </c>
      <c r="M563" s="145" t="s">
        <v>138</v>
      </c>
      <c r="N563" s="146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22" t="s">
        <v>3</v>
      </c>
    </row>
    <row r="564" spans="1:25">
      <c r="A564" s="128"/>
      <c r="B564" s="107"/>
      <c r="C564" s="96"/>
      <c r="D564" s="97" t="s">
        <v>149</v>
      </c>
      <c r="E564" s="98" t="s">
        <v>149</v>
      </c>
      <c r="F564" s="98" t="s">
        <v>115</v>
      </c>
      <c r="G564" s="98" t="s">
        <v>150</v>
      </c>
      <c r="H564" s="98" t="s">
        <v>149</v>
      </c>
      <c r="I564" s="98" t="s">
        <v>150</v>
      </c>
      <c r="J564" s="98" t="s">
        <v>149</v>
      </c>
      <c r="K564" s="98" t="s">
        <v>149</v>
      </c>
      <c r="L564" s="98" t="s">
        <v>149</v>
      </c>
      <c r="M564" s="98" t="s">
        <v>149</v>
      </c>
      <c r="N564" s="146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22">
        <v>2</v>
      </c>
    </row>
    <row r="565" spans="1:25">
      <c r="A565" s="128"/>
      <c r="B565" s="107"/>
      <c r="C565" s="96"/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46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122">
        <v>2</v>
      </c>
    </row>
    <row r="566" spans="1:25">
      <c r="A566" s="128"/>
      <c r="B566" s="106">
        <v>1</v>
      </c>
      <c r="C566" s="102">
        <v>1</v>
      </c>
      <c r="D566" s="110">
        <v>3.3</v>
      </c>
      <c r="E566" s="138">
        <v>7</v>
      </c>
      <c r="F566" s="139">
        <v>7.3398500000000002</v>
      </c>
      <c r="G566" s="110">
        <v>2.4</v>
      </c>
      <c r="H566" s="147">
        <v>4.5</v>
      </c>
      <c r="I566" s="110">
        <v>2.96</v>
      </c>
      <c r="J566" s="111">
        <v>2.8</v>
      </c>
      <c r="K566" s="110">
        <v>2.7</v>
      </c>
      <c r="L566" s="110">
        <v>3.1</v>
      </c>
      <c r="M566" s="110">
        <v>2.9</v>
      </c>
      <c r="N566" s="146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122">
        <v>1</v>
      </c>
    </row>
    <row r="567" spans="1:25">
      <c r="A567" s="128"/>
      <c r="B567" s="107">
        <v>1</v>
      </c>
      <c r="C567" s="96">
        <v>2</v>
      </c>
      <c r="D567" s="98">
        <v>2.4</v>
      </c>
      <c r="E567" s="140">
        <v>5</v>
      </c>
      <c r="F567" s="141">
        <v>7.0659000000000001</v>
      </c>
      <c r="G567" s="98">
        <v>2.2999999999999998</v>
      </c>
      <c r="H567" s="142">
        <v>4.5</v>
      </c>
      <c r="I567" s="98">
        <v>2.99</v>
      </c>
      <c r="J567" s="112">
        <v>2.8</v>
      </c>
      <c r="K567" s="98">
        <v>2.4</v>
      </c>
      <c r="L567" s="98">
        <v>3.2</v>
      </c>
      <c r="M567" s="98">
        <v>2.8</v>
      </c>
      <c r="N567" s="146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122" t="e">
        <v>#N/A</v>
      </c>
    </row>
    <row r="568" spans="1:25">
      <c r="A568" s="128"/>
      <c r="B568" s="107">
        <v>1</v>
      </c>
      <c r="C568" s="96">
        <v>3</v>
      </c>
      <c r="D568" s="98">
        <v>2</v>
      </c>
      <c r="E568" s="140">
        <v>5</v>
      </c>
      <c r="F568" s="141">
        <v>9.0981000000000005</v>
      </c>
      <c r="G568" s="98">
        <v>2.2000000000000002</v>
      </c>
      <c r="H568" s="141">
        <v>3.5</v>
      </c>
      <c r="I568" s="98">
        <v>3.08</v>
      </c>
      <c r="J568" s="112">
        <v>2.8</v>
      </c>
      <c r="K568" s="112">
        <v>2.5</v>
      </c>
      <c r="L568" s="99">
        <v>3</v>
      </c>
      <c r="M568" s="99">
        <v>2.8</v>
      </c>
      <c r="N568" s="146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122">
        <v>16</v>
      </c>
    </row>
    <row r="569" spans="1:25">
      <c r="A569" s="128"/>
      <c r="B569" s="107">
        <v>1</v>
      </c>
      <c r="C569" s="96">
        <v>4</v>
      </c>
      <c r="D569" s="143">
        <v>4.5</v>
      </c>
      <c r="E569" s="140">
        <v>3</v>
      </c>
      <c r="F569" s="141">
        <v>7.4654499999999997</v>
      </c>
      <c r="G569" s="98">
        <v>2.2999999999999998</v>
      </c>
      <c r="H569" s="142">
        <v>7.1</v>
      </c>
      <c r="I569" s="98">
        <v>2.94</v>
      </c>
      <c r="J569" s="112">
        <v>2.7</v>
      </c>
      <c r="K569" s="112">
        <v>2.5</v>
      </c>
      <c r="L569" s="99">
        <v>3</v>
      </c>
      <c r="M569" s="99">
        <v>2.6</v>
      </c>
      <c r="N569" s="146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122">
        <v>2.7312857142857139</v>
      </c>
    </row>
    <row r="570" spans="1:25">
      <c r="A570" s="128"/>
      <c r="B570" s="107">
        <v>1</v>
      </c>
      <c r="C570" s="96">
        <v>5</v>
      </c>
      <c r="D570" s="98">
        <v>3.5</v>
      </c>
      <c r="E570" s="140">
        <v>3</v>
      </c>
      <c r="F570" s="140">
        <v>9.0560500000000008</v>
      </c>
      <c r="G570" s="98">
        <v>2.1</v>
      </c>
      <c r="H570" s="140">
        <v>4.0999999999999996</v>
      </c>
      <c r="I570" s="98">
        <v>2.9</v>
      </c>
      <c r="J570" s="98">
        <v>2.7</v>
      </c>
      <c r="K570" s="143">
        <v>4</v>
      </c>
      <c r="L570" s="98">
        <v>3</v>
      </c>
      <c r="M570" s="98">
        <v>2.6</v>
      </c>
      <c r="N570" s="146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123"/>
    </row>
    <row r="571" spans="1:25">
      <c r="A571" s="128"/>
      <c r="B571" s="108" t="s">
        <v>142</v>
      </c>
      <c r="C571" s="100"/>
      <c r="D571" s="113">
        <v>3.1399999999999997</v>
      </c>
      <c r="E571" s="113">
        <v>4.5999999999999996</v>
      </c>
      <c r="F571" s="113">
        <v>8.0050699999999999</v>
      </c>
      <c r="G571" s="113">
        <v>2.2599999999999998</v>
      </c>
      <c r="H571" s="113">
        <v>4.74</v>
      </c>
      <c r="I571" s="113">
        <v>2.9740000000000002</v>
      </c>
      <c r="J571" s="113">
        <v>2.7599999999999993</v>
      </c>
      <c r="K571" s="113">
        <v>2.82</v>
      </c>
      <c r="L571" s="113">
        <v>3.06</v>
      </c>
      <c r="M571" s="113">
        <v>2.7399999999999998</v>
      </c>
      <c r="N571" s="146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123"/>
    </row>
    <row r="572" spans="1:25">
      <c r="A572" s="128"/>
      <c r="B572" s="2" t="s">
        <v>143</v>
      </c>
      <c r="C572" s="124"/>
      <c r="D572" s="99">
        <v>3.3</v>
      </c>
      <c r="E572" s="99">
        <v>5</v>
      </c>
      <c r="F572" s="99">
        <v>7.4654499999999997</v>
      </c>
      <c r="G572" s="99">
        <v>2.2999999999999998</v>
      </c>
      <c r="H572" s="99">
        <v>4.5</v>
      </c>
      <c r="I572" s="99">
        <v>2.96</v>
      </c>
      <c r="J572" s="99">
        <v>2.8</v>
      </c>
      <c r="K572" s="99">
        <v>2.5</v>
      </c>
      <c r="L572" s="99">
        <v>3</v>
      </c>
      <c r="M572" s="99">
        <v>2.8</v>
      </c>
      <c r="N572" s="146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123"/>
    </row>
    <row r="573" spans="1:25">
      <c r="A573" s="128"/>
      <c r="B573" s="2" t="s">
        <v>144</v>
      </c>
      <c r="C573" s="124"/>
      <c r="D573" s="99">
        <v>0.98132563402776807</v>
      </c>
      <c r="E573" s="99">
        <v>1.6733200530681513</v>
      </c>
      <c r="F573" s="99">
        <v>0.98932062838596424</v>
      </c>
      <c r="G573" s="99">
        <v>0.11401754250991369</v>
      </c>
      <c r="H573" s="99">
        <v>1.3813037319865571</v>
      </c>
      <c r="I573" s="99">
        <v>6.7675697262754603E-2</v>
      </c>
      <c r="J573" s="99">
        <v>5.4772255750516419E-2</v>
      </c>
      <c r="K573" s="99">
        <v>0.66858058601787052</v>
      </c>
      <c r="L573" s="99">
        <v>8.9442719099991672E-2</v>
      </c>
      <c r="M573" s="99">
        <v>0.13416407864998725</v>
      </c>
      <c r="N573" s="204"/>
      <c r="O573" s="205"/>
      <c r="P573" s="205"/>
      <c r="Q573" s="205"/>
      <c r="R573" s="205"/>
      <c r="S573" s="205"/>
      <c r="T573" s="205"/>
      <c r="U573" s="205"/>
      <c r="V573" s="205"/>
      <c r="W573" s="205"/>
      <c r="X573" s="205"/>
      <c r="Y573" s="123"/>
    </row>
    <row r="574" spans="1:25">
      <c r="A574" s="128"/>
      <c r="B574" s="2" t="s">
        <v>93</v>
      </c>
      <c r="C574" s="124"/>
      <c r="D574" s="101">
        <v>0.31252408726998987</v>
      </c>
      <c r="E574" s="101">
        <v>0.36376522892785901</v>
      </c>
      <c r="F574" s="101">
        <v>0.12358675544198418</v>
      </c>
      <c r="G574" s="101">
        <v>5.0450240048634382E-2</v>
      </c>
      <c r="H574" s="101">
        <v>0.29141428944864073</v>
      </c>
      <c r="I574" s="101">
        <v>2.2755782536232214E-2</v>
      </c>
      <c r="J574" s="101">
        <v>1.9845020199462476E-2</v>
      </c>
      <c r="K574" s="101">
        <v>0.23708531419073423</v>
      </c>
      <c r="L574" s="101">
        <v>2.922964676470316E-2</v>
      </c>
      <c r="M574" s="101">
        <v>4.8964992208024548E-2</v>
      </c>
      <c r="N574" s="146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126"/>
    </row>
    <row r="575" spans="1:25">
      <c r="A575" s="128"/>
      <c r="B575" s="109" t="s">
        <v>145</v>
      </c>
      <c r="C575" s="124"/>
      <c r="D575" s="101">
        <v>0.14964171766305778</v>
      </c>
      <c r="E575" s="101">
        <v>0.68418850358282346</v>
      </c>
      <c r="F575" s="101">
        <v>1.930879753125164</v>
      </c>
      <c r="G575" s="101">
        <v>-0.1725508656310476</v>
      </c>
      <c r="H575" s="101">
        <v>0.73544641456143145</v>
      </c>
      <c r="I575" s="101">
        <v>8.8864480359851727E-2</v>
      </c>
      <c r="J575" s="101">
        <v>1.0513102149694031E-2</v>
      </c>
      <c r="K575" s="101">
        <v>3.2480778283383138E-2</v>
      </c>
      <c r="L575" s="101">
        <v>0.12035148281813912</v>
      </c>
      <c r="M575" s="101">
        <v>3.1905434384644771E-3</v>
      </c>
      <c r="N575" s="146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126"/>
    </row>
    <row r="576" spans="1:25">
      <c r="B576" s="134"/>
      <c r="C576" s="108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</row>
    <row r="577" spans="1:25">
      <c r="B577" s="137" t="s">
        <v>213</v>
      </c>
      <c r="Y577" s="122" t="s">
        <v>147</v>
      </c>
    </row>
    <row r="578" spans="1:25">
      <c r="A578" s="116" t="s">
        <v>40</v>
      </c>
      <c r="B578" s="106" t="s">
        <v>113</v>
      </c>
      <c r="C578" s="103" t="s">
        <v>114</v>
      </c>
      <c r="D578" s="104" t="s">
        <v>128</v>
      </c>
      <c r="E578" s="14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122">
        <v>1</v>
      </c>
    </row>
    <row r="579" spans="1:25">
      <c r="A579" s="128"/>
      <c r="B579" s="107" t="s">
        <v>129</v>
      </c>
      <c r="C579" s="96" t="s">
        <v>129</v>
      </c>
      <c r="D579" s="144" t="s">
        <v>135</v>
      </c>
      <c r="E579" s="14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122" t="s">
        <v>3</v>
      </c>
    </row>
    <row r="580" spans="1:25">
      <c r="A580" s="128"/>
      <c r="B580" s="107"/>
      <c r="C580" s="96"/>
      <c r="D580" s="97" t="s">
        <v>149</v>
      </c>
      <c r="E580" s="14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22">
        <v>2</v>
      </c>
    </row>
    <row r="581" spans="1:25">
      <c r="A581" s="128"/>
      <c r="B581" s="107"/>
      <c r="C581" s="96"/>
      <c r="D581" s="120"/>
      <c r="E581" s="14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22">
        <v>2</v>
      </c>
    </row>
    <row r="582" spans="1:25">
      <c r="A582" s="128"/>
      <c r="B582" s="106">
        <v>1</v>
      </c>
      <c r="C582" s="102">
        <v>1</v>
      </c>
      <c r="D582" s="110">
        <v>4.5999999999999996</v>
      </c>
      <c r="E582" s="14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22">
        <v>1</v>
      </c>
    </row>
    <row r="583" spans="1:25">
      <c r="A583" s="128"/>
      <c r="B583" s="107">
        <v>1</v>
      </c>
      <c r="C583" s="96">
        <v>2</v>
      </c>
      <c r="D583" s="98">
        <v>4.7</v>
      </c>
      <c r="E583" s="14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22">
        <v>15</v>
      </c>
    </row>
    <row r="584" spans="1:25">
      <c r="A584" s="128"/>
      <c r="B584" s="107">
        <v>1</v>
      </c>
      <c r="C584" s="96">
        <v>3</v>
      </c>
      <c r="D584" s="98">
        <v>4.8</v>
      </c>
      <c r="E584" s="14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122">
        <v>16</v>
      </c>
    </row>
    <row r="585" spans="1:25">
      <c r="A585" s="128"/>
      <c r="B585" s="107">
        <v>1</v>
      </c>
      <c r="C585" s="96">
        <v>4</v>
      </c>
      <c r="D585" s="98">
        <v>4.5999999999999996</v>
      </c>
      <c r="E585" s="14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122">
        <v>4.6400000000000006</v>
      </c>
    </row>
    <row r="586" spans="1:25">
      <c r="A586" s="128"/>
      <c r="B586" s="107">
        <v>1</v>
      </c>
      <c r="C586" s="96">
        <v>5</v>
      </c>
      <c r="D586" s="98">
        <v>4.5</v>
      </c>
      <c r="E586" s="14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123"/>
    </row>
    <row r="587" spans="1:25">
      <c r="A587" s="128"/>
      <c r="B587" s="108" t="s">
        <v>142</v>
      </c>
      <c r="C587" s="100"/>
      <c r="D587" s="113">
        <v>4.6400000000000006</v>
      </c>
      <c r="E587" s="14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123"/>
    </row>
    <row r="588" spans="1:25">
      <c r="A588" s="128"/>
      <c r="B588" s="2" t="s">
        <v>143</v>
      </c>
      <c r="C588" s="124"/>
      <c r="D588" s="99">
        <v>4.5999999999999996</v>
      </c>
      <c r="E588" s="14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123"/>
    </row>
    <row r="589" spans="1:25">
      <c r="A589" s="128"/>
      <c r="B589" s="2" t="s">
        <v>144</v>
      </c>
      <c r="C589" s="124"/>
      <c r="D589" s="99">
        <v>0.11401754250991382</v>
      </c>
      <c r="E589" s="204"/>
      <c r="F589" s="205"/>
      <c r="G589" s="205"/>
      <c r="H589" s="205"/>
      <c r="I589" s="205"/>
      <c r="J589" s="205"/>
      <c r="K589" s="205"/>
      <c r="L589" s="205"/>
      <c r="M589" s="205"/>
      <c r="N589" s="205"/>
      <c r="O589" s="205"/>
      <c r="P589" s="205"/>
      <c r="Q589" s="205"/>
      <c r="R589" s="205"/>
      <c r="S589" s="205"/>
      <c r="T589" s="205"/>
      <c r="U589" s="205"/>
      <c r="V589" s="205"/>
      <c r="W589" s="205"/>
      <c r="X589" s="205"/>
      <c r="Y589" s="123"/>
    </row>
    <row r="590" spans="1:25">
      <c r="A590" s="128"/>
      <c r="B590" s="2" t="s">
        <v>93</v>
      </c>
      <c r="C590" s="124"/>
      <c r="D590" s="101">
        <v>2.457274623058487E-2</v>
      </c>
      <c r="E590" s="14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126"/>
    </row>
    <row r="591" spans="1:25">
      <c r="A591" s="128"/>
      <c r="B591" s="109" t="s">
        <v>145</v>
      </c>
      <c r="C591" s="124"/>
      <c r="D591" s="101">
        <v>0</v>
      </c>
      <c r="E591" s="14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126"/>
    </row>
    <row r="592" spans="1:25">
      <c r="B592" s="134"/>
      <c r="C592" s="108"/>
      <c r="D592" s="121"/>
    </row>
    <row r="593" spans="1:25">
      <c r="B593" s="137" t="s">
        <v>214</v>
      </c>
      <c r="Y593" s="122" t="s">
        <v>147</v>
      </c>
    </row>
    <row r="594" spans="1:25">
      <c r="A594" s="116" t="s">
        <v>43</v>
      </c>
      <c r="B594" s="106" t="s">
        <v>113</v>
      </c>
      <c r="C594" s="103" t="s">
        <v>114</v>
      </c>
      <c r="D594" s="104" t="s">
        <v>128</v>
      </c>
      <c r="E594" s="105" t="s">
        <v>128</v>
      </c>
      <c r="F594" s="105" t="s">
        <v>128</v>
      </c>
      <c r="G594" s="146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22">
        <v>1</v>
      </c>
    </row>
    <row r="595" spans="1:25">
      <c r="A595" s="128"/>
      <c r="B595" s="107" t="s">
        <v>129</v>
      </c>
      <c r="C595" s="96" t="s">
        <v>129</v>
      </c>
      <c r="D595" s="144" t="s">
        <v>130</v>
      </c>
      <c r="E595" s="145" t="s">
        <v>135</v>
      </c>
      <c r="F595" s="145" t="s">
        <v>137</v>
      </c>
      <c r="G595" s="146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122" t="s">
        <v>3</v>
      </c>
    </row>
    <row r="596" spans="1:25">
      <c r="A596" s="128"/>
      <c r="B596" s="107"/>
      <c r="C596" s="96"/>
      <c r="D596" s="97" t="s">
        <v>149</v>
      </c>
      <c r="E596" s="98" t="s">
        <v>149</v>
      </c>
      <c r="F596" s="98" t="s">
        <v>149</v>
      </c>
      <c r="G596" s="146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122">
        <v>1</v>
      </c>
    </row>
    <row r="597" spans="1:25">
      <c r="A597" s="128"/>
      <c r="B597" s="107"/>
      <c r="C597" s="96"/>
      <c r="D597" s="120"/>
      <c r="E597" s="120"/>
      <c r="F597" s="120"/>
      <c r="G597" s="146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22">
        <v>1</v>
      </c>
    </row>
    <row r="598" spans="1:25">
      <c r="A598" s="128"/>
      <c r="B598" s="106">
        <v>1</v>
      </c>
      <c r="C598" s="102">
        <v>1</v>
      </c>
      <c r="D598" s="207">
        <v>23.6</v>
      </c>
      <c r="E598" s="207">
        <v>19</v>
      </c>
      <c r="F598" s="208">
        <v>20.8</v>
      </c>
      <c r="G598" s="209"/>
      <c r="H598" s="210"/>
      <c r="I598" s="210"/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1">
        <v>1</v>
      </c>
    </row>
    <row r="599" spans="1:25">
      <c r="A599" s="128"/>
      <c r="B599" s="107">
        <v>1</v>
      </c>
      <c r="C599" s="96">
        <v>2</v>
      </c>
      <c r="D599" s="212">
        <v>23.4</v>
      </c>
      <c r="E599" s="212">
        <v>20.2</v>
      </c>
      <c r="F599" s="213">
        <v>19.5</v>
      </c>
      <c r="G599" s="209"/>
      <c r="H599" s="210"/>
      <c r="I599" s="210"/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1">
        <v>16</v>
      </c>
    </row>
    <row r="600" spans="1:25">
      <c r="A600" s="128"/>
      <c r="B600" s="107">
        <v>1</v>
      </c>
      <c r="C600" s="96">
        <v>3</v>
      </c>
      <c r="D600" s="212">
        <v>23.8</v>
      </c>
      <c r="E600" s="212">
        <v>19.7</v>
      </c>
      <c r="F600" s="213">
        <v>21.9</v>
      </c>
      <c r="G600" s="209"/>
      <c r="H600" s="210"/>
      <c r="I600" s="210"/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1">
        <v>16</v>
      </c>
    </row>
    <row r="601" spans="1:25">
      <c r="A601" s="128"/>
      <c r="B601" s="107">
        <v>1</v>
      </c>
      <c r="C601" s="96">
        <v>4</v>
      </c>
      <c r="D601" s="212">
        <v>24</v>
      </c>
      <c r="E601" s="212">
        <v>20.7</v>
      </c>
      <c r="F601" s="213">
        <v>20.2</v>
      </c>
      <c r="G601" s="209"/>
      <c r="H601" s="210"/>
      <c r="I601" s="210"/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1">
        <v>21.346666666666664</v>
      </c>
    </row>
    <row r="602" spans="1:25">
      <c r="A602" s="128"/>
      <c r="B602" s="107">
        <v>1</v>
      </c>
      <c r="C602" s="96">
        <v>5</v>
      </c>
      <c r="D602" s="212">
        <v>23.2</v>
      </c>
      <c r="E602" s="212">
        <v>19.8</v>
      </c>
      <c r="F602" s="212">
        <v>20.399999999999999</v>
      </c>
      <c r="G602" s="209"/>
      <c r="H602" s="210"/>
      <c r="I602" s="210"/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4"/>
    </row>
    <row r="603" spans="1:25">
      <c r="A603" s="128"/>
      <c r="B603" s="108" t="s">
        <v>142</v>
      </c>
      <c r="C603" s="100"/>
      <c r="D603" s="215">
        <v>23.6</v>
      </c>
      <c r="E603" s="215">
        <v>19.880000000000003</v>
      </c>
      <c r="F603" s="215">
        <v>20.559999999999995</v>
      </c>
      <c r="G603" s="209"/>
      <c r="H603" s="210"/>
      <c r="I603" s="210"/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4"/>
    </row>
    <row r="604" spans="1:25">
      <c r="A604" s="128"/>
      <c r="B604" s="2" t="s">
        <v>143</v>
      </c>
      <c r="C604" s="124"/>
      <c r="D604" s="216">
        <v>23.6</v>
      </c>
      <c r="E604" s="216">
        <v>19.8</v>
      </c>
      <c r="F604" s="216">
        <v>20.399999999999999</v>
      </c>
      <c r="G604" s="209"/>
      <c r="H604" s="210"/>
      <c r="I604" s="210"/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4"/>
    </row>
    <row r="605" spans="1:25">
      <c r="A605" s="128"/>
      <c r="B605" s="2" t="s">
        <v>144</v>
      </c>
      <c r="C605" s="124"/>
      <c r="D605" s="216">
        <v>0.3162277660168385</v>
      </c>
      <c r="E605" s="216">
        <v>0.63007936008093435</v>
      </c>
      <c r="F605" s="216">
        <v>0.8848728722251572</v>
      </c>
      <c r="G605" s="209"/>
      <c r="H605" s="210"/>
      <c r="I605" s="210"/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4"/>
    </row>
    <row r="606" spans="1:25">
      <c r="A606" s="128"/>
      <c r="B606" s="2" t="s">
        <v>93</v>
      </c>
      <c r="C606" s="124"/>
      <c r="D606" s="101">
        <v>1.3399481610882986E-2</v>
      </c>
      <c r="E606" s="101">
        <v>3.1694132800851822E-2</v>
      </c>
      <c r="F606" s="101">
        <v>4.3038563824180809E-2</v>
      </c>
      <c r="G606" s="146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126"/>
    </row>
    <row r="607" spans="1:25">
      <c r="A607" s="128"/>
      <c r="B607" s="109" t="s">
        <v>145</v>
      </c>
      <c r="C607" s="124"/>
      <c r="D607" s="101">
        <v>0.10555902560899466</v>
      </c>
      <c r="E607" s="101">
        <v>-6.8707058088694373E-2</v>
      </c>
      <c r="F607" s="101">
        <v>-3.6851967520299955E-2</v>
      </c>
      <c r="G607" s="146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126"/>
    </row>
    <row r="608" spans="1:25">
      <c r="B608" s="134"/>
      <c r="C608" s="108"/>
      <c r="D608" s="121"/>
      <c r="E608" s="121"/>
      <c r="F608" s="121"/>
    </row>
    <row r="609" spans="1:25">
      <c r="B609" s="137" t="s">
        <v>215</v>
      </c>
      <c r="Y609" s="122" t="s">
        <v>147</v>
      </c>
    </row>
    <row r="610" spans="1:25">
      <c r="A610" s="116" t="s">
        <v>57</v>
      </c>
      <c r="B610" s="106" t="s">
        <v>113</v>
      </c>
      <c r="C610" s="103" t="s">
        <v>114</v>
      </c>
      <c r="D610" s="104" t="s">
        <v>128</v>
      </c>
      <c r="E610" s="105" t="s">
        <v>128</v>
      </c>
      <c r="F610" s="105" t="s">
        <v>128</v>
      </c>
      <c r="G610" s="146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22">
        <v>1</v>
      </c>
    </row>
    <row r="611" spans="1:25">
      <c r="A611" s="128"/>
      <c r="B611" s="107" t="s">
        <v>129</v>
      </c>
      <c r="C611" s="96" t="s">
        <v>129</v>
      </c>
      <c r="D611" s="144" t="s">
        <v>130</v>
      </c>
      <c r="E611" s="145" t="s">
        <v>135</v>
      </c>
      <c r="F611" s="145" t="s">
        <v>137</v>
      </c>
      <c r="G611" s="146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22" t="s">
        <v>3</v>
      </c>
    </row>
    <row r="612" spans="1:25">
      <c r="A612" s="128"/>
      <c r="B612" s="107"/>
      <c r="C612" s="96"/>
      <c r="D612" s="97" t="s">
        <v>149</v>
      </c>
      <c r="E612" s="98" t="s">
        <v>149</v>
      </c>
      <c r="F612" s="98" t="s">
        <v>149</v>
      </c>
      <c r="G612" s="146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122">
        <v>3</v>
      </c>
    </row>
    <row r="613" spans="1:25">
      <c r="A613" s="128"/>
      <c r="B613" s="107"/>
      <c r="C613" s="96"/>
      <c r="D613" s="120"/>
      <c r="E613" s="120"/>
      <c r="F613" s="120"/>
      <c r="G613" s="146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122">
        <v>3</v>
      </c>
    </row>
    <row r="614" spans="1:25">
      <c r="A614" s="128"/>
      <c r="B614" s="106">
        <v>1</v>
      </c>
      <c r="C614" s="102">
        <v>1</v>
      </c>
      <c r="D614" s="192" t="s">
        <v>153</v>
      </c>
      <c r="E614" s="191">
        <v>5.0000000000000001E-3</v>
      </c>
      <c r="F614" s="194" t="s">
        <v>154</v>
      </c>
      <c r="G614" s="196"/>
      <c r="H614" s="197"/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8">
        <v>1</v>
      </c>
    </row>
    <row r="615" spans="1:25">
      <c r="A615" s="128"/>
      <c r="B615" s="107">
        <v>1</v>
      </c>
      <c r="C615" s="96">
        <v>2</v>
      </c>
      <c r="D615" s="200" t="s">
        <v>153</v>
      </c>
      <c r="E615" s="199">
        <v>6.0000000000000001E-3</v>
      </c>
      <c r="F615" s="202" t="s">
        <v>154</v>
      </c>
      <c r="G615" s="196"/>
      <c r="H615" s="197"/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8">
        <v>17</v>
      </c>
    </row>
    <row r="616" spans="1:25">
      <c r="A616" s="128"/>
      <c r="B616" s="107">
        <v>1</v>
      </c>
      <c r="C616" s="96">
        <v>3</v>
      </c>
      <c r="D616" s="200" t="s">
        <v>153</v>
      </c>
      <c r="E616" s="199">
        <v>8.9999999999999993E-3</v>
      </c>
      <c r="F616" s="202" t="s">
        <v>154</v>
      </c>
      <c r="G616" s="196"/>
      <c r="H616" s="197"/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8">
        <v>16</v>
      </c>
    </row>
    <row r="617" spans="1:25">
      <c r="A617" s="128"/>
      <c r="B617" s="107">
        <v>1</v>
      </c>
      <c r="C617" s="96">
        <v>4</v>
      </c>
      <c r="D617" s="200" t="s">
        <v>153</v>
      </c>
      <c r="E617" s="199">
        <v>2E-3</v>
      </c>
      <c r="F617" s="221">
        <v>7.0000000000000001E-3</v>
      </c>
      <c r="G617" s="196"/>
      <c r="H617" s="197"/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8" t="s">
        <v>112</v>
      </c>
    </row>
    <row r="618" spans="1:25">
      <c r="A618" s="128"/>
      <c r="B618" s="107">
        <v>1</v>
      </c>
      <c r="C618" s="96">
        <v>5</v>
      </c>
      <c r="D618" s="200" t="s">
        <v>153</v>
      </c>
      <c r="E618" s="199">
        <v>2E-3</v>
      </c>
      <c r="F618" s="199" t="s">
        <v>154</v>
      </c>
      <c r="G618" s="196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25"/>
    </row>
    <row r="619" spans="1:25">
      <c r="A619" s="128"/>
      <c r="B619" s="108" t="s">
        <v>142</v>
      </c>
      <c r="C619" s="100"/>
      <c r="D619" s="203" t="s">
        <v>237</v>
      </c>
      <c r="E619" s="203">
        <v>4.8000000000000004E-3</v>
      </c>
      <c r="F619" s="203">
        <v>7.0000000000000001E-3</v>
      </c>
      <c r="G619" s="196"/>
      <c r="H619" s="197"/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25"/>
    </row>
    <row r="620" spans="1:25">
      <c r="A620" s="128"/>
      <c r="B620" s="2" t="s">
        <v>143</v>
      </c>
      <c r="C620" s="124"/>
      <c r="D620" s="114" t="s">
        <v>237</v>
      </c>
      <c r="E620" s="114">
        <v>5.0000000000000001E-3</v>
      </c>
      <c r="F620" s="114">
        <v>7.0000000000000001E-3</v>
      </c>
      <c r="G620" s="196"/>
      <c r="H620" s="197"/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25"/>
    </row>
    <row r="621" spans="1:25">
      <c r="A621" s="128"/>
      <c r="B621" s="2" t="s">
        <v>144</v>
      </c>
      <c r="C621" s="124"/>
      <c r="D621" s="114" t="s">
        <v>237</v>
      </c>
      <c r="E621" s="114">
        <v>2.949576240750523E-3</v>
      </c>
      <c r="F621" s="114" t="s">
        <v>237</v>
      </c>
      <c r="G621" s="146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125"/>
    </row>
    <row r="622" spans="1:25">
      <c r="A622" s="128"/>
      <c r="B622" s="2" t="s">
        <v>93</v>
      </c>
      <c r="C622" s="124"/>
      <c r="D622" s="101" t="s">
        <v>237</v>
      </c>
      <c r="E622" s="101">
        <v>0.61449505015635886</v>
      </c>
      <c r="F622" s="101" t="s">
        <v>237</v>
      </c>
      <c r="G622" s="146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126"/>
    </row>
    <row r="623" spans="1:25">
      <c r="A623" s="128"/>
      <c r="B623" s="109" t="s">
        <v>145</v>
      </c>
      <c r="C623" s="124"/>
      <c r="D623" s="101" t="s">
        <v>237</v>
      </c>
      <c r="E623" s="101" t="s">
        <v>237</v>
      </c>
      <c r="F623" s="101" t="s">
        <v>237</v>
      </c>
      <c r="G623" s="146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126"/>
    </row>
    <row r="624" spans="1:25">
      <c r="B624" s="134"/>
      <c r="C624" s="108"/>
      <c r="D624" s="121"/>
      <c r="E624" s="121"/>
      <c r="F624" s="121"/>
    </row>
    <row r="625" spans="1:25">
      <c r="B625" s="137" t="s">
        <v>216</v>
      </c>
      <c r="Y625" s="122" t="s">
        <v>147</v>
      </c>
    </row>
    <row r="626" spans="1:25">
      <c r="A626" s="116" t="s">
        <v>58</v>
      </c>
      <c r="B626" s="106" t="s">
        <v>113</v>
      </c>
      <c r="C626" s="103" t="s">
        <v>114</v>
      </c>
      <c r="D626" s="104" t="s">
        <v>128</v>
      </c>
      <c r="E626" s="105" t="s">
        <v>128</v>
      </c>
      <c r="F626" s="105" t="s">
        <v>128</v>
      </c>
      <c r="G626" s="146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122">
        <v>1</v>
      </c>
    </row>
    <row r="627" spans="1:25">
      <c r="A627" s="128"/>
      <c r="B627" s="107" t="s">
        <v>129</v>
      </c>
      <c r="C627" s="96" t="s">
        <v>129</v>
      </c>
      <c r="D627" s="144" t="s">
        <v>130</v>
      </c>
      <c r="E627" s="145" t="s">
        <v>135</v>
      </c>
      <c r="F627" s="145" t="s">
        <v>137</v>
      </c>
      <c r="G627" s="146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122" t="s">
        <v>1</v>
      </c>
    </row>
    <row r="628" spans="1:25">
      <c r="A628" s="128"/>
      <c r="B628" s="107"/>
      <c r="C628" s="96"/>
      <c r="D628" s="97" t="s">
        <v>149</v>
      </c>
      <c r="E628" s="98" t="s">
        <v>115</v>
      </c>
      <c r="F628" s="98" t="s">
        <v>149</v>
      </c>
      <c r="G628" s="146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122">
        <v>3</v>
      </c>
    </row>
    <row r="629" spans="1:25">
      <c r="A629" s="128"/>
      <c r="B629" s="107"/>
      <c r="C629" s="96"/>
      <c r="D629" s="120"/>
      <c r="E629" s="120"/>
      <c r="F629" s="120"/>
      <c r="G629" s="146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122">
        <v>3</v>
      </c>
    </row>
    <row r="630" spans="1:25">
      <c r="A630" s="128"/>
      <c r="B630" s="106">
        <v>1</v>
      </c>
      <c r="C630" s="102">
        <v>1</v>
      </c>
      <c r="D630" s="191">
        <v>0.01</v>
      </c>
      <c r="E630" s="191">
        <v>0.04</v>
      </c>
      <c r="F630" s="193" t="s">
        <v>111</v>
      </c>
      <c r="G630" s="196"/>
      <c r="H630" s="197"/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8">
        <v>1</v>
      </c>
    </row>
    <row r="631" spans="1:25">
      <c r="A631" s="128"/>
      <c r="B631" s="107">
        <v>1</v>
      </c>
      <c r="C631" s="96">
        <v>2</v>
      </c>
      <c r="D631" s="199">
        <v>0.01</v>
      </c>
      <c r="E631" s="199">
        <v>0.04</v>
      </c>
      <c r="F631" s="201" t="s">
        <v>111</v>
      </c>
      <c r="G631" s="196"/>
      <c r="H631" s="197"/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8">
        <v>18</v>
      </c>
    </row>
    <row r="632" spans="1:25">
      <c r="A632" s="128"/>
      <c r="B632" s="107">
        <v>1</v>
      </c>
      <c r="C632" s="96">
        <v>3</v>
      </c>
      <c r="D632" s="199">
        <v>0.01</v>
      </c>
      <c r="E632" s="199">
        <v>0.04</v>
      </c>
      <c r="F632" s="201" t="s">
        <v>111</v>
      </c>
      <c r="G632" s="196"/>
      <c r="H632" s="197"/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8">
        <v>16</v>
      </c>
    </row>
    <row r="633" spans="1:25">
      <c r="A633" s="128"/>
      <c r="B633" s="107">
        <v>1</v>
      </c>
      <c r="C633" s="96">
        <v>4</v>
      </c>
      <c r="D633" s="199">
        <v>0.01</v>
      </c>
      <c r="E633" s="199">
        <v>0.04</v>
      </c>
      <c r="F633" s="201" t="s">
        <v>111</v>
      </c>
      <c r="G633" s="196"/>
      <c r="H633" s="197"/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8">
        <v>2.5000000000000001E-2</v>
      </c>
    </row>
    <row r="634" spans="1:25">
      <c r="A634" s="128"/>
      <c r="B634" s="107">
        <v>1</v>
      </c>
      <c r="C634" s="96">
        <v>5</v>
      </c>
      <c r="D634" s="199">
        <v>0.01</v>
      </c>
      <c r="E634" s="199">
        <v>0.04</v>
      </c>
      <c r="F634" s="200" t="s">
        <v>111</v>
      </c>
      <c r="G634" s="196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25"/>
    </row>
    <row r="635" spans="1:25">
      <c r="A635" s="128"/>
      <c r="B635" s="108" t="s">
        <v>142</v>
      </c>
      <c r="C635" s="100"/>
      <c r="D635" s="203">
        <v>0.01</v>
      </c>
      <c r="E635" s="203">
        <v>0.04</v>
      </c>
      <c r="F635" s="203" t="s">
        <v>237</v>
      </c>
      <c r="G635" s="196"/>
      <c r="H635" s="197"/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25"/>
    </row>
    <row r="636" spans="1:25">
      <c r="A636" s="128"/>
      <c r="B636" s="2" t="s">
        <v>143</v>
      </c>
      <c r="C636" s="124"/>
      <c r="D636" s="114">
        <v>0.01</v>
      </c>
      <c r="E636" s="114">
        <v>0.04</v>
      </c>
      <c r="F636" s="114" t="s">
        <v>237</v>
      </c>
      <c r="G636" s="196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25"/>
    </row>
    <row r="637" spans="1:25">
      <c r="A637" s="128"/>
      <c r="B637" s="2" t="s">
        <v>144</v>
      </c>
      <c r="C637" s="124"/>
      <c r="D637" s="114">
        <v>0</v>
      </c>
      <c r="E637" s="114">
        <v>0</v>
      </c>
      <c r="F637" s="114" t="s">
        <v>237</v>
      </c>
      <c r="G637" s="146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125"/>
    </row>
    <row r="638" spans="1:25">
      <c r="A638" s="128"/>
      <c r="B638" s="2" t="s">
        <v>93</v>
      </c>
      <c r="C638" s="124"/>
      <c r="D638" s="101">
        <v>0</v>
      </c>
      <c r="E638" s="101">
        <v>0</v>
      </c>
      <c r="F638" s="101" t="s">
        <v>237</v>
      </c>
      <c r="G638" s="146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126"/>
    </row>
    <row r="639" spans="1:25">
      <c r="A639" s="128"/>
      <c r="B639" s="109" t="s">
        <v>145</v>
      </c>
      <c r="C639" s="124"/>
      <c r="D639" s="101">
        <v>-0.60000000000000009</v>
      </c>
      <c r="E639" s="101">
        <v>0.59999999999999987</v>
      </c>
      <c r="F639" s="101" t="s">
        <v>237</v>
      </c>
      <c r="G639" s="146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126"/>
    </row>
    <row r="640" spans="1:25">
      <c r="B640" s="134"/>
      <c r="C640" s="108"/>
      <c r="D640" s="121"/>
      <c r="E640" s="121"/>
      <c r="F640" s="121"/>
    </row>
    <row r="641" spans="1:25">
      <c r="B641" s="137" t="s">
        <v>217</v>
      </c>
      <c r="Y641" s="122" t="s">
        <v>147</v>
      </c>
    </row>
    <row r="642" spans="1:25">
      <c r="A642" s="116" t="s">
        <v>6</v>
      </c>
      <c r="B642" s="106" t="s">
        <v>113</v>
      </c>
      <c r="C642" s="103" t="s">
        <v>114</v>
      </c>
      <c r="D642" s="104" t="s">
        <v>128</v>
      </c>
      <c r="E642" s="105" t="s">
        <v>128</v>
      </c>
      <c r="F642" s="105" t="s">
        <v>128</v>
      </c>
      <c r="G642" s="105" t="s">
        <v>128</v>
      </c>
      <c r="H642" s="105" t="s">
        <v>128</v>
      </c>
      <c r="I642" s="105" t="s">
        <v>128</v>
      </c>
      <c r="J642" s="105" t="s">
        <v>128</v>
      </c>
      <c r="K642" s="105" t="s">
        <v>128</v>
      </c>
      <c r="L642" s="105" t="s">
        <v>128</v>
      </c>
      <c r="M642" s="146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122">
        <v>1</v>
      </c>
    </row>
    <row r="643" spans="1:25">
      <c r="A643" s="128"/>
      <c r="B643" s="107" t="s">
        <v>129</v>
      </c>
      <c r="C643" s="96" t="s">
        <v>129</v>
      </c>
      <c r="D643" s="144" t="s">
        <v>130</v>
      </c>
      <c r="E643" s="145" t="s">
        <v>131</v>
      </c>
      <c r="F643" s="145" t="s">
        <v>148</v>
      </c>
      <c r="G643" s="145" t="s">
        <v>133</v>
      </c>
      <c r="H643" s="145" t="s">
        <v>134</v>
      </c>
      <c r="I643" s="145" t="s">
        <v>135</v>
      </c>
      <c r="J643" s="145" t="s">
        <v>136</v>
      </c>
      <c r="K643" s="145" t="s">
        <v>137</v>
      </c>
      <c r="L643" s="145" t="s">
        <v>138</v>
      </c>
      <c r="M643" s="146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122" t="s">
        <v>3</v>
      </c>
    </row>
    <row r="644" spans="1:25">
      <c r="A644" s="128"/>
      <c r="B644" s="107"/>
      <c r="C644" s="96"/>
      <c r="D644" s="97" t="s">
        <v>149</v>
      </c>
      <c r="E644" s="98" t="s">
        <v>149</v>
      </c>
      <c r="F644" s="98" t="s">
        <v>150</v>
      </c>
      <c r="G644" s="98" t="s">
        <v>149</v>
      </c>
      <c r="H644" s="98" t="s">
        <v>150</v>
      </c>
      <c r="I644" s="98" t="s">
        <v>149</v>
      </c>
      <c r="J644" s="98" t="s">
        <v>149</v>
      </c>
      <c r="K644" s="98" t="s">
        <v>149</v>
      </c>
      <c r="L644" s="98" t="s">
        <v>149</v>
      </c>
      <c r="M644" s="146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22">
        <v>3</v>
      </c>
    </row>
    <row r="645" spans="1:25">
      <c r="A645" s="128"/>
      <c r="B645" s="107"/>
      <c r="C645" s="96"/>
      <c r="D645" s="120"/>
      <c r="E645" s="120"/>
      <c r="F645" s="120"/>
      <c r="G645" s="120"/>
      <c r="H645" s="120"/>
      <c r="I645" s="120"/>
      <c r="J645" s="120"/>
      <c r="K645" s="120"/>
      <c r="L645" s="120"/>
      <c r="M645" s="146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22">
        <v>3</v>
      </c>
    </row>
    <row r="646" spans="1:25">
      <c r="A646" s="128"/>
      <c r="B646" s="106">
        <v>1</v>
      </c>
      <c r="C646" s="102">
        <v>1</v>
      </c>
      <c r="D646" s="191">
        <v>0.11</v>
      </c>
      <c r="E646" s="192" t="s">
        <v>109</v>
      </c>
      <c r="F646" s="193">
        <v>0.71</v>
      </c>
      <c r="G646" s="191">
        <v>0.11</v>
      </c>
      <c r="H646" s="194">
        <v>7.5999999999999998E-2</v>
      </c>
      <c r="I646" s="192" t="s">
        <v>111</v>
      </c>
      <c r="J646" s="194">
        <v>7.0000000000000007E-2</v>
      </c>
      <c r="K646" s="191" t="s">
        <v>111</v>
      </c>
      <c r="L646" s="191" t="s">
        <v>151</v>
      </c>
      <c r="M646" s="196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8">
        <v>1</v>
      </c>
    </row>
    <row r="647" spans="1:25">
      <c r="A647" s="128"/>
      <c r="B647" s="107">
        <v>1</v>
      </c>
      <c r="C647" s="96">
        <v>2</v>
      </c>
      <c r="D647" s="199">
        <v>0.08</v>
      </c>
      <c r="E647" s="200" t="s">
        <v>109</v>
      </c>
      <c r="F647" s="201">
        <v>0.72</v>
      </c>
      <c r="G647" s="199">
        <v>0.1</v>
      </c>
      <c r="H647" s="202">
        <v>8.47290640394089E-2</v>
      </c>
      <c r="I647" s="200" t="s">
        <v>111</v>
      </c>
      <c r="J647" s="202">
        <v>7.0000000000000007E-2</v>
      </c>
      <c r="K647" s="199">
        <v>0.1</v>
      </c>
      <c r="L647" s="199">
        <v>0.05</v>
      </c>
      <c r="M647" s="196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8">
        <v>3</v>
      </c>
    </row>
    <row r="648" spans="1:25">
      <c r="A648" s="128"/>
      <c r="B648" s="107">
        <v>1</v>
      </c>
      <c r="C648" s="96">
        <v>3</v>
      </c>
      <c r="D648" s="199">
        <v>0.09</v>
      </c>
      <c r="E648" s="200" t="s">
        <v>109</v>
      </c>
      <c r="F648" s="201">
        <v>0.69</v>
      </c>
      <c r="G648" s="199">
        <v>0.1</v>
      </c>
      <c r="H648" s="202">
        <v>8.2926829268292701E-2</v>
      </c>
      <c r="I648" s="200" t="s">
        <v>111</v>
      </c>
      <c r="J648" s="202">
        <v>7.0000000000000007E-2</v>
      </c>
      <c r="K648" s="202" t="s">
        <v>111</v>
      </c>
      <c r="L648" s="114" t="s">
        <v>151</v>
      </c>
      <c r="M648" s="196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8">
        <v>16</v>
      </c>
    </row>
    <row r="649" spans="1:25">
      <c r="A649" s="128"/>
      <c r="B649" s="107">
        <v>1</v>
      </c>
      <c r="C649" s="96">
        <v>4</v>
      </c>
      <c r="D649" s="199">
        <v>0.1</v>
      </c>
      <c r="E649" s="200" t="s">
        <v>109</v>
      </c>
      <c r="F649" s="201">
        <v>0.74</v>
      </c>
      <c r="G649" s="199">
        <v>0.11</v>
      </c>
      <c r="H649" s="202">
        <v>7.3684210526315796E-2</v>
      </c>
      <c r="I649" s="200" t="s">
        <v>111</v>
      </c>
      <c r="J649" s="202">
        <v>7.0000000000000007E-2</v>
      </c>
      <c r="K649" s="202" t="s">
        <v>111</v>
      </c>
      <c r="L649" s="114">
        <v>0.06</v>
      </c>
      <c r="M649" s="196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8">
        <v>7.4542458437437231E-2</v>
      </c>
    </row>
    <row r="650" spans="1:25">
      <c r="A650" s="128"/>
      <c r="B650" s="107">
        <v>1</v>
      </c>
      <c r="C650" s="96">
        <v>5</v>
      </c>
      <c r="D650" s="199">
        <v>0.09</v>
      </c>
      <c r="E650" s="200" t="s">
        <v>109</v>
      </c>
      <c r="F650" s="200">
        <v>0.73</v>
      </c>
      <c r="G650" s="199">
        <v>0.11</v>
      </c>
      <c r="H650" s="199">
        <v>7.3933649289099498E-2</v>
      </c>
      <c r="I650" s="200" t="s">
        <v>111</v>
      </c>
      <c r="J650" s="199">
        <v>0.08</v>
      </c>
      <c r="K650" s="199" t="s">
        <v>111</v>
      </c>
      <c r="L650" s="199" t="s">
        <v>151</v>
      </c>
      <c r="M650" s="196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25"/>
    </row>
    <row r="651" spans="1:25">
      <c r="A651" s="128"/>
      <c r="B651" s="108" t="s">
        <v>142</v>
      </c>
      <c r="C651" s="100"/>
      <c r="D651" s="203">
        <v>9.4E-2</v>
      </c>
      <c r="E651" s="203" t="s">
        <v>237</v>
      </c>
      <c r="F651" s="203">
        <v>0.71800000000000008</v>
      </c>
      <c r="G651" s="203">
        <v>0.10600000000000001</v>
      </c>
      <c r="H651" s="203">
        <v>7.8254750624623379E-2</v>
      </c>
      <c r="I651" s="203" t="s">
        <v>237</v>
      </c>
      <c r="J651" s="203">
        <v>7.2000000000000008E-2</v>
      </c>
      <c r="K651" s="203">
        <v>0.1</v>
      </c>
      <c r="L651" s="203">
        <v>5.5E-2</v>
      </c>
      <c r="M651" s="196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25"/>
    </row>
    <row r="652" spans="1:25">
      <c r="A652" s="128"/>
      <c r="B652" s="2" t="s">
        <v>143</v>
      </c>
      <c r="C652" s="124"/>
      <c r="D652" s="114">
        <v>0.09</v>
      </c>
      <c r="E652" s="114" t="s">
        <v>237</v>
      </c>
      <c r="F652" s="114">
        <v>0.72</v>
      </c>
      <c r="G652" s="114">
        <v>0.11</v>
      </c>
      <c r="H652" s="114">
        <v>7.5999999999999998E-2</v>
      </c>
      <c r="I652" s="114" t="s">
        <v>237</v>
      </c>
      <c r="J652" s="114">
        <v>7.0000000000000007E-2</v>
      </c>
      <c r="K652" s="114">
        <v>0.1</v>
      </c>
      <c r="L652" s="114">
        <v>5.5E-2</v>
      </c>
      <c r="M652" s="196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25"/>
    </row>
    <row r="653" spans="1:25">
      <c r="A653" s="128"/>
      <c r="B653" s="2" t="s">
        <v>144</v>
      </c>
      <c r="C653" s="124"/>
      <c r="D653" s="114">
        <v>1.1401754250991452E-2</v>
      </c>
      <c r="E653" s="114" t="s">
        <v>237</v>
      </c>
      <c r="F653" s="114">
        <v>1.923538406167136E-2</v>
      </c>
      <c r="G653" s="114">
        <v>5.4772255750516578E-3</v>
      </c>
      <c r="H653" s="114">
        <v>5.2055428863579155E-3</v>
      </c>
      <c r="I653" s="114" t="s">
        <v>237</v>
      </c>
      <c r="J653" s="114">
        <v>4.4721359549995772E-3</v>
      </c>
      <c r="K653" s="114" t="s">
        <v>237</v>
      </c>
      <c r="L653" s="114">
        <v>7.0710678118654719E-3</v>
      </c>
      <c r="M653" s="146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125"/>
    </row>
    <row r="654" spans="1:25">
      <c r="A654" s="128"/>
      <c r="B654" s="2" t="s">
        <v>93</v>
      </c>
      <c r="C654" s="124"/>
      <c r="D654" s="101">
        <v>0.12129525798927077</v>
      </c>
      <c r="E654" s="101" t="s">
        <v>237</v>
      </c>
      <c r="F654" s="101">
        <v>2.6790228498149524E-2</v>
      </c>
      <c r="G654" s="101">
        <v>5.1671939387279785E-2</v>
      </c>
      <c r="H654" s="101">
        <v>6.6520471214944449E-2</v>
      </c>
      <c r="I654" s="101" t="s">
        <v>237</v>
      </c>
      <c r="J654" s="101">
        <v>6.2112999374994121E-2</v>
      </c>
      <c r="K654" s="101" t="s">
        <v>237</v>
      </c>
      <c r="L654" s="101">
        <v>0.12856486930664493</v>
      </c>
      <c r="M654" s="146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126"/>
    </row>
    <row r="655" spans="1:25">
      <c r="A655" s="128"/>
      <c r="B655" s="109" t="s">
        <v>145</v>
      </c>
      <c r="C655" s="124"/>
      <c r="D655" s="101">
        <v>0.26102629253760523</v>
      </c>
      <c r="E655" s="101" t="s">
        <v>237</v>
      </c>
      <c r="F655" s="101">
        <v>8.6320944472553265</v>
      </c>
      <c r="G655" s="101">
        <v>0.42200837243602307</v>
      </c>
      <c r="H655" s="101">
        <v>4.9801043123655964E-2</v>
      </c>
      <c r="I655" s="101" t="s">
        <v>237</v>
      </c>
      <c r="J655" s="101">
        <v>-3.4107520609493736E-2</v>
      </c>
      <c r="K655" s="101">
        <v>0.34151733248681415</v>
      </c>
      <c r="L655" s="101">
        <v>-0.26216546713225231</v>
      </c>
      <c r="M655" s="146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126"/>
    </row>
    <row r="656" spans="1:25">
      <c r="B656" s="134"/>
      <c r="C656" s="108"/>
      <c r="D656" s="121"/>
      <c r="E656" s="121"/>
      <c r="F656" s="121"/>
      <c r="G656" s="121"/>
      <c r="H656" s="121"/>
      <c r="I656" s="121"/>
      <c r="J656" s="121"/>
      <c r="K656" s="121"/>
      <c r="L656" s="121"/>
    </row>
    <row r="657" spans="1:25">
      <c r="B657" s="137" t="s">
        <v>218</v>
      </c>
      <c r="Y657" s="122" t="s">
        <v>147</v>
      </c>
    </row>
    <row r="658" spans="1:25">
      <c r="A658" s="116" t="s">
        <v>9</v>
      </c>
      <c r="B658" s="106" t="s">
        <v>113</v>
      </c>
      <c r="C658" s="103" t="s">
        <v>114</v>
      </c>
      <c r="D658" s="104" t="s">
        <v>128</v>
      </c>
      <c r="E658" s="105" t="s">
        <v>128</v>
      </c>
      <c r="F658" s="105" t="s">
        <v>128</v>
      </c>
      <c r="G658" s="146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122">
        <v>1</v>
      </c>
    </row>
    <row r="659" spans="1:25">
      <c r="A659" s="128"/>
      <c r="B659" s="107" t="s">
        <v>129</v>
      </c>
      <c r="C659" s="96" t="s">
        <v>129</v>
      </c>
      <c r="D659" s="144" t="s">
        <v>130</v>
      </c>
      <c r="E659" s="145" t="s">
        <v>135</v>
      </c>
      <c r="F659" s="145" t="s">
        <v>137</v>
      </c>
      <c r="G659" s="146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122" t="s">
        <v>3</v>
      </c>
    </row>
    <row r="660" spans="1:25">
      <c r="A660" s="128"/>
      <c r="B660" s="107"/>
      <c r="C660" s="96"/>
      <c r="D660" s="97" t="s">
        <v>149</v>
      </c>
      <c r="E660" s="98" t="s">
        <v>115</v>
      </c>
      <c r="F660" s="98" t="s">
        <v>149</v>
      </c>
      <c r="G660" s="146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122">
        <v>1</v>
      </c>
    </row>
    <row r="661" spans="1:25">
      <c r="A661" s="128"/>
      <c r="B661" s="107"/>
      <c r="C661" s="96"/>
      <c r="D661" s="120"/>
      <c r="E661" s="120"/>
      <c r="F661" s="120"/>
      <c r="G661" s="146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122">
        <v>1</v>
      </c>
    </row>
    <row r="662" spans="1:25">
      <c r="A662" s="128"/>
      <c r="B662" s="106">
        <v>1</v>
      </c>
      <c r="C662" s="102">
        <v>1</v>
      </c>
      <c r="D662" s="207">
        <v>20.3</v>
      </c>
      <c r="E662" s="217">
        <v>17</v>
      </c>
      <c r="F662" s="208">
        <v>20</v>
      </c>
      <c r="G662" s="209"/>
      <c r="H662" s="210"/>
      <c r="I662" s="210"/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1">
        <v>1</v>
      </c>
    </row>
    <row r="663" spans="1:25">
      <c r="A663" s="128"/>
      <c r="B663" s="107">
        <v>1</v>
      </c>
      <c r="C663" s="96">
        <v>2</v>
      </c>
      <c r="D663" s="212">
        <v>19.8</v>
      </c>
      <c r="E663" s="218">
        <v>17</v>
      </c>
      <c r="F663" s="213">
        <v>20</v>
      </c>
      <c r="G663" s="209"/>
      <c r="H663" s="210"/>
      <c r="I663" s="210"/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1">
        <v>4</v>
      </c>
    </row>
    <row r="664" spans="1:25">
      <c r="A664" s="128"/>
      <c r="B664" s="107">
        <v>1</v>
      </c>
      <c r="C664" s="96">
        <v>3</v>
      </c>
      <c r="D664" s="212">
        <v>19.899999999999999</v>
      </c>
      <c r="E664" s="218">
        <v>17</v>
      </c>
      <c r="F664" s="213">
        <v>21</v>
      </c>
      <c r="G664" s="209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1">
        <v>16</v>
      </c>
    </row>
    <row r="665" spans="1:25">
      <c r="A665" s="128"/>
      <c r="B665" s="107">
        <v>1</v>
      </c>
      <c r="C665" s="96">
        <v>4</v>
      </c>
      <c r="D665" s="212">
        <v>20</v>
      </c>
      <c r="E665" s="218">
        <v>17</v>
      </c>
      <c r="F665" s="213">
        <v>21</v>
      </c>
      <c r="G665" s="209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1">
        <v>20.159999999999997</v>
      </c>
    </row>
    <row r="666" spans="1:25">
      <c r="A666" s="128"/>
      <c r="B666" s="107">
        <v>1</v>
      </c>
      <c r="C666" s="96">
        <v>5</v>
      </c>
      <c r="D666" s="212">
        <v>19.600000000000001</v>
      </c>
      <c r="E666" s="218">
        <v>17</v>
      </c>
      <c r="F666" s="212">
        <v>20</v>
      </c>
      <c r="G666" s="209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4"/>
    </row>
    <row r="667" spans="1:25">
      <c r="A667" s="128"/>
      <c r="B667" s="108" t="s">
        <v>142</v>
      </c>
      <c r="C667" s="100"/>
      <c r="D667" s="215">
        <v>19.919999999999998</v>
      </c>
      <c r="E667" s="215">
        <v>17</v>
      </c>
      <c r="F667" s="215">
        <v>20.399999999999999</v>
      </c>
      <c r="G667" s="209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4"/>
    </row>
    <row r="668" spans="1:25">
      <c r="A668" s="128"/>
      <c r="B668" s="2" t="s">
        <v>143</v>
      </c>
      <c r="C668" s="124"/>
      <c r="D668" s="216">
        <v>19.899999999999999</v>
      </c>
      <c r="E668" s="216">
        <v>17</v>
      </c>
      <c r="F668" s="216">
        <v>20</v>
      </c>
      <c r="G668" s="209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4"/>
    </row>
    <row r="669" spans="1:25">
      <c r="A669" s="128"/>
      <c r="B669" s="2" t="s">
        <v>144</v>
      </c>
      <c r="C669" s="124"/>
      <c r="D669" s="216">
        <v>0.25884358211089548</v>
      </c>
      <c r="E669" s="216">
        <v>0</v>
      </c>
      <c r="F669" s="216">
        <v>0.54772255750516607</v>
      </c>
      <c r="G669" s="209"/>
      <c r="H669" s="210"/>
      <c r="I669" s="210"/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4"/>
    </row>
    <row r="670" spans="1:25">
      <c r="A670" s="128"/>
      <c r="B670" s="2" t="s">
        <v>93</v>
      </c>
      <c r="C670" s="124"/>
      <c r="D670" s="101">
        <v>1.299415572845861E-2</v>
      </c>
      <c r="E670" s="101">
        <v>0</v>
      </c>
      <c r="F670" s="101">
        <v>2.6849144975743436E-2</v>
      </c>
      <c r="G670" s="146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126"/>
    </row>
    <row r="671" spans="1:25">
      <c r="A671" s="128"/>
      <c r="B671" s="109" t="s">
        <v>145</v>
      </c>
      <c r="C671" s="124"/>
      <c r="D671" s="101">
        <v>-1.1904761904761862E-2</v>
      </c>
      <c r="E671" s="101">
        <v>-0.15674603174603163</v>
      </c>
      <c r="F671" s="101">
        <v>1.1904761904762085E-2</v>
      </c>
      <c r="G671" s="146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126"/>
    </row>
    <row r="672" spans="1:25">
      <c r="B672" s="134"/>
      <c r="C672" s="108"/>
      <c r="D672" s="121"/>
      <c r="E672" s="121"/>
      <c r="F672" s="121"/>
    </row>
    <row r="673" spans="1:25">
      <c r="B673" s="137" t="s">
        <v>219</v>
      </c>
      <c r="Y673" s="122" t="s">
        <v>147</v>
      </c>
    </row>
    <row r="674" spans="1:25">
      <c r="A674" s="116" t="s">
        <v>59</v>
      </c>
      <c r="B674" s="106" t="s">
        <v>113</v>
      </c>
      <c r="C674" s="103" t="s">
        <v>114</v>
      </c>
      <c r="D674" s="104" t="s">
        <v>128</v>
      </c>
      <c r="E674" s="105" t="s">
        <v>128</v>
      </c>
      <c r="F674" s="105" t="s">
        <v>128</v>
      </c>
      <c r="G674" s="146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22">
        <v>1</v>
      </c>
    </row>
    <row r="675" spans="1:25">
      <c r="A675" s="128"/>
      <c r="B675" s="107" t="s">
        <v>129</v>
      </c>
      <c r="C675" s="96" t="s">
        <v>129</v>
      </c>
      <c r="D675" s="144" t="s">
        <v>130</v>
      </c>
      <c r="E675" s="145" t="s">
        <v>135</v>
      </c>
      <c r="F675" s="145" t="s">
        <v>137</v>
      </c>
      <c r="G675" s="146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22" t="s">
        <v>3</v>
      </c>
    </row>
    <row r="676" spans="1:25">
      <c r="A676" s="128"/>
      <c r="B676" s="107"/>
      <c r="C676" s="96"/>
      <c r="D676" s="97" t="s">
        <v>149</v>
      </c>
      <c r="E676" s="98" t="s">
        <v>149</v>
      </c>
      <c r="F676" s="98" t="s">
        <v>149</v>
      </c>
      <c r="G676" s="146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22">
        <v>2</v>
      </c>
    </row>
    <row r="677" spans="1:25">
      <c r="A677" s="128"/>
      <c r="B677" s="107"/>
      <c r="C677" s="96"/>
      <c r="D677" s="120"/>
      <c r="E677" s="120"/>
      <c r="F677" s="120"/>
      <c r="G677" s="146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122">
        <v>2</v>
      </c>
    </row>
    <row r="678" spans="1:25">
      <c r="A678" s="128"/>
      <c r="B678" s="106">
        <v>1</v>
      </c>
      <c r="C678" s="102">
        <v>1</v>
      </c>
      <c r="D678" s="110">
        <v>2</v>
      </c>
      <c r="E678" s="110">
        <v>0.9</v>
      </c>
      <c r="F678" s="111">
        <v>1</v>
      </c>
      <c r="G678" s="146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22">
        <v>1</v>
      </c>
    </row>
    <row r="679" spans="1:25">
      <c r="A679" s="128"/>
      <c r="B679" s="107">
        <v>1</v>
      </c>
      <c r="C679" s="96">
        <v>2</v>
      </c>
      <c r="D679" s="98">
        <v>2</v>
      </c>
      <c r="E679" s="98">
        <v>1.5</v>
      </c>
      <c r="F679" s="112" t="s">
        <v>109</v>
      </c>
      <c r="G679" s="146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22">
        <v>5</v>
      </c>
    </row>
    <row r="680" spans="1:25">
      <c r="A680" s="128"/>
      <c r="B680" s="107">
        <v>1</v>
      </c>
      <c r="C680" s="96">
        <v>3</v>
      </c>
      <c r="D680" s="98">
        <v>2</v>
      </c>
      <c r="E680" s="98">
        <v>1.2</v>
      </c>
      <c r="F680" s="112" t="s">
        <v>109</v>
      </c>
      <c r="G680" s="146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122">
        <v>16</v>
      </c>
    </row>
    <row r="681" spans="1:25">
      <c r="A681" s="128"/>
      <c r="B681" s="107">
        <v>1</v>
      </c>
      <c r="C681" s="96">
        <v>4</v>
      </c>
      <c r="D681" s="98">
        <v>2</v>
      </c>
      <c r="E681" s="98">
        <v>1.1000000000000001</v>
      </c>
      <c r="F681" s="112" t="s">
        <v>109</v>
      </c>
      <c r="G681" s="146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122">
        <v>1.2666666666666666</v>
      </c>
    </row>
    <row r="682" spans="1:25">
      <c r="A682" s="128"/>
      <c r="B682" s="107">
        <v>1</v>
      </c>
      <c r="C682" s="96">
        <v>5</v>
      </c>
      <c r="D682" s="98">
        <v>2</v>
      </c>
      <c r="E682" s="98">
        <v>0.8</v>
      </c>
      <c r="F682" s="98">
        <v>1</v>
      </c>
      <c r="G682" s="146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23"/>
    </row>
    <row r="683" spans="1:25">
      <c r="A683" s="128"/>
      <c r="B683" s="108" t="s">
        <v>142</v>
      </c>
      <c r="C683" s="100"/>
      <c r="D683" s="113">
        <v>2</v>
      </c>
      <c r="E683" s="113">
        <v>1.0999999999999999</v>
      </c>
      <c r="F683" s="113">
        <v>1</v>
      </c>
      <c r="G683" s="146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23"/>
    </row>
    <row r="684" spans="1:25">
      <c r="A684" s="128"/>
      <c r="B684" s="2" t="s">
        <v>143</v>
      </c>
      <c r="C684" s="124"/>
      <c r="D684" s="99">
        <v>2</v>
      </c>
      <c r="E684" s="99">
        <v>1.1000000000000001</v>
      </c>
      <c r="F684" s="99">
        <v>1</v>
      </c>
      <c r="G684" s="146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23"/>
    </row>
    <row r="685" spans="1:25">
      <c r="A685" s="128"/>
      <c r="B685" s="2" t="s">
        <v>144</v>
      </c>
      <c r="C685" s="124"/>
      <c r="D685" s="99">
        <v>0</v>
      </c>
      <c r="E685" s="99">
        <v>0.27386127875258376</v>
      </c>
      <c r="F685" s="99">
        <v>0</v>
      </c>
      <c r="G685" s="204"/>
      <c r="H685" s="205"/>
      <c r="I685" s="205"/>
      <c r="J685" s="205"/>
      <c r="K685" s="205"/>
      <c r="L685" s="205"/>
      <c r="M685" s="205"/>
      <c r="N685" s="205"/>
      <c r="O685" s="205"/>
      <c r="P685" s="205"/>
      <c r="Q685" s="205"/>
      <c r="R685" s="205"/>
      <c r="S685" s="205"/>
      <c r="T685" s="205"/>
      <c r="U685" s="205"/>
      <c r="V685" s="205"/>
      <c r="W685" s="205"/>
      <c r="X685" s="205"/>
      <c r="Y685" s="123"/>
    </row>
    <row r="686" spans="1:25">
      <c r="A686" s="128"/>
      <c r="B686" s="2" t="s">
        <v>93</v>
      </c>
      <c r="C686" s="124"/>
      <c r="D686" s="101">
        <v>0</v>
      </c>
      <c r="E686" s="101">
        <v>0.24896479886598527</v>
      </c>
      <c r="F686" s="101">
        <v>0</v>
      </c>
      <c r="G686" s="146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126"/>
    </row>
    <row r="687" spans="1:25">
      <c r="A687" s="128"/>
      <c r="B687" s="109" t="s">
        <v>145</v>
      </c>
      <c r="C687" s="124"/>
      <c r="D687" s="101">
        <v>0.57894736842105265</v>
      </c>
      <c r="E687" s="101">
        <v>-0.13157894736842113</v>
      </c>
      <c r="F687" s="101">
        <v>-0.21052631578947367</v>
      </c>
      <c r="G687" s="146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126"/>
    </row>
    <row r="688" spans="1:25">
      <c r="B688" s="134"/>
      <c r="C688" s="108"/>
      <c r="D688" s="121"/>
      <c r="E688" s="121"/>
      <c r="F688" s="121"/>
    </row>
    <row r="689" spans="1:25">
      <c r="B689" s="137" t="s">
        <v>220</v>
      </c>
      <c r="Y689" s="122" t="s">
        <v>147</v>
      </c>
    </row>
    <row r="690" spans="1:25">
      <c r="A690" s="116" t="s">
        <v>12</v>
      </c>
      <c r="B690" s="106" t="s">
        <v>113</v>
      </c>
      <c r="C690" s="103" t="s">
        <v>114</v>
      </c>
      <c r="D690" s="104" t="s">
        <v>128</v>
      </c>
      <c r="E690" s="14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122">
        <v>1</v>
      </c>
    </row>
    <row r="691" spans="1:25">
      <c r="A691" s="128"/>
      <c r="B691" s="107" t="s">
        <v>129</v>
      </c>
      <c r="C691" s="96" t="s">
        <v>129</v>
      </c>
      <c r="D691" s="144" t="s">
        <v>135</v>
      </c>
      <c r="E691" s="14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122" t="s">
        <v>3</v>
      </c>
    </row>
    <row r="692" spans="1:25">
      <c r="A692" s="128"/>
      <c r="B692" s="107"/>
      <c r="C692" s="96"/>
      <c r="D692" s="97" t="s">
        <v>149</v>
      </c>
      <c r="E692" s="14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122">
        <v>2</v>
      </c>
    </row>
    <row r="693" spans="1:25">
      <c r="A693" s="128"/>
      <c r="B693" s="107"/>
      <c r="C693" s="96"/>
      <c r="D693" s="120"/>
      <c r="E693" s="14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122">
        <v>2</v>
      </c>
    </row>
    <row r="694" spans="1:25">
      <c r="A694" s="128"/>
      <c r="B694" s="106">
        <v>1</v>
      </c>
      <c r="C694" s="102">
        <v>1</v>
      </c>
      <c r="D694" s="110">
        <v>4.4000000000000004</v>
      </c>
      <c r="E694" s="14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122">
        <v>1</v>
      </c>
    </row>
    <row r="695" spans="1:25">
      <c r="A695" s="128"/>
      <c r="B695" s="107">
        <v>1</v>
      </c>
      <c r="C695" s="96">
        <v>2</v>
      </c>
      <c r="D695" s="98">
        <v>4.5999999999999996</v>
      </c>
      <c r="E695" s="14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22">
        <v>6</v>
      </c>
    </row>
    <row r="696" spans="1:25">
      <c r="A696" s="128"/>
      <c r="B696" s="107">
        <v>1</v>
      </c>
      <c r="C696" s="96">
        <v>3</v>
      </c>
      <c r="D696" s="98">
        <v>4.7</v>
      </c>
      <c r="E696" s="14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22">
        <v>16</v>
      </c>
    </row>
    <row r="697" spans="1:25">
      <c r="A697" s="128"/>
      <c r="B697" s="107">
        <v>1</v>
      </c>
      <c r="C697" s="96">
        <v>4</v>
      </c>
      <c r="D697" s="98">
        <v>4.7</v>
      </c>
      <c r="E697" s="14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122">
        <v>4.5599999999999996</v>
      </c>
    </row>
    <row r="698" spans="1:25">
      <c r="A698" s="128"/>
      <c r="B698" s="107">
        <v>1</v>
      </c>
      <c r="C698" s="96">
        <v>5</v>
      </c>
      <c r="D698" s="98">
        <v>4.4000000000000004</v>
      </c>
      <c r="E698" s="14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123"/>
    </row>
    <row r="699" spans="1:25">
      <c r="A699" s="128"/>
      <c r="B699" s="108" t="s">
        <v>142</v>
      </c>
      <c r="C699" s="100"/>
      <c r="D699" s="113">
        <v>4.5599999999999996</v>
      </c>
      <c r="E699" s="14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23"/>
    </row>
    <row r="700" spans="1:25">
      <c r="A700" s="128"/>
      <c r="B700" s="2" t="s">
        <v>143</v>
      </c>
      <c r="C700" s="124"/>
      <c r="D700" s="99">
        <v>4.5999999999999996</v>
      </c>
      <c r="E700" s="14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23"/>
    </row>
    <row r="701" spans="1:25">
      <c r="A701" s="128"/>
      <c r="B701" s="2" t="s">
        <v>144</v>
      </c>
      <c r="C701" s="124"/>
      <c r="D701" s="99">
        <v>0.15165750888103088</v>
      </c>
      <c r="E701" s="204"/>
      <c r="F701" s="205"/>
      <c r="G701" s="205"/>
      <c r="H701" s="205"/>
      <c r="I701" s="205"/>
      <c r="J701" s="205"/>
      <c r="K701" s="205"/>
      <c r="L701" s="205"/>
      <c r="M701" s="205"/>
      <c r="N701" s="205"/>
      <c r="O701" s="205"/>
      <c r="P701" s="205"/>
      <c r="Q701" s="205"/>
      <c r="R701" s="205"/>
      <c r="S701" s="205"/>
      <c r="T701" s="205"/>
      <c r="U701" s="205"/>
      <c r="V701" s="205"/>
      <c r="W701" s="205"/>
      <c r="X701" s="205"/>
      <c r="Y701" s="123"/>
    </row>
    <row r="702" spans="1:25">
      <c r="A702" s="128"/>
      <c r="B702" s="2" t="s">
        <v>93</v>
      </c>
      <c r="C702" s="124"/>
      <c r="D702" s="101">
        <v>3.325822563180502E-2</v>
      </c>
      <c r="E702" s="14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26"/>
    </row>
    <row r="703" spans="1:25">
      <c r="A703" s="128"/>
      <c r="B703" s="109" t="s">
        <v>145</v>
      </c>
      <c r="C703" s="124"/>
      <c r="D703" s="101">
        <v>0</v>
      </c>
      <c r="E703" s="14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26"/>
    </row>
    <row r="704" spans="1:25">
      <c r="B704" s="134"/>
      <c r="C704" s="108"/>
      <c r="D704" s="121"/>
    </row>
    <row r="705" spans="1:25">
      <c r="B705" s="137" t="s">
        <v>221</v>
      </c>
      <c r="Y705" s="122" t="s">
        <v>64</v>
      </c>
    </row>
    <row r="706" spans="1:25">
      <c r="A706" s="116" t="s">
        <v>15</v>
      </c>
      <c r="B706" s="106" t="s">
        <v>113</v>
      </c>
      <c r="C706" s="103" t="s">
        <v>114</v>
      </c>
      <c r="D706" s="104" t="s">
        <v>128</v>
      </c>
      <c r="E706" s="105" t="s">
        <v>128</v>
      </c>
      <c r="F706" s="105" t="s">
        <v>128</v>
      </c>
      <c r="G706" s="105" t="s">
        <v>128</v>
      </c>
      <c r="H706" s="105" t="s">
        <v>128</v>
      </c>
      <c r="I706" s="105" t="s">
        <v>128</v>
      </c>
      <c r="J706" s="105" t="s">
        <v>128</v>
      </c>
      <c r="K706" s="105" t="s">
        <v>128</v>
      </c>
      <c r="L706" s="105" t="s">
        <v>128</v>
      </c>
      <c r="M706" s="146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22">
        <v>1</v>
      </c>
    </row>
    <row r="707" spans="1:25">
      <c r="A707" s="128"/>
      <c r="B707" s="107" t="s">
        <v>129</v>
      </c>
      <c r="C707" s="96" t="s">
        <v>129</v>
      </c>
      <c r="D707" s="144" t="s">
        <v>130</v>
      </c>
      <c r="E707" s="145" t="s">
        <v>131</v>
      </c>
      <c r="F707" s="145" t="s">
        <v>148</v>
      </c>
      <c r="G707" s="145" t="s">
        <v>133</v>
      </c>
      <c r="H707" s="145" t="s">
        <v>134</v>
      </c>
      <c r="I707" s="145" t="s">
        <v>135</v>
      </c>
      <c r="J707" s="145" t="s">
        <v>136</v>
      </c>
      <c r="K707" s="145" t="s">
        <v>137</v>
      </c>
      <c r="L707" s="145" t="s">
        <v>138</v>
      </c>
      <c r="M707" s="146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22" t="s">
        <v>3</v>
      </c>
    </row>
    <row r="708" spans="1:25">
      <c r="A708" s="128"/>
      <c r="B708" s="107"/>
      <c r="C708" s="96"/>
      <c r="D708" s="97" t="s">
        <v>149</v>
      </c>
      <c r="E708" s="98" t="s">
        <v>149</v>
      </c>
      <c r="F708" s="98" t="s">
        <v>150</v>
      </c>
      <c r="G708" s="98" t="s">
        <v>149</v>
      </c>
      <c r="H708" s="98" t="s">
        <v>150</v>
      </c>
      <c r="I708" s="98" t="s">
        <v>149</v>
      </c>
      <c r="J708" s="98" t="s">
        <v>149</v>
      </c>
      <c r="K708" s="98" t="s">
        <v>149</v>
      </c>
      <c r="L708" s="98" t="s">
        <v>149</v>
      </c>
      <c r="M708" s="146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22">
        <v>2</v>
      </c>
    </row>
    <row r="709" spans="1:25">
      <c r="A709" s="128"/>
      <c r="B709" s="107"/>
      <c r="C709" s="96"/>
      <c r="D709" s="120"/>
      <c r="E709" s="120"/>
      <c r="F709" s="120"/>
      <c r="G709" s="120"/>
      <c r="H709" s="120"/>
      <c r="I709" s="120"/>
      <c r="J709" s="120"/>
      <c r="K709" s="120"/>
      <c r="L709" s="120"/>
      <c r="M709" s="146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22">
        <v>3</v>
      </c>
    </row>
    <row r="710" spans="1:25">
      <c r="A710" s="128"/>
      <c r="B710" s="106">
        <v>1</v>
      </c>
      <c r="C710" s="102">
        <v>1</v>
      </c>
      <c r="D710" s="110">
        <v>1.6</v>
      </c>
      <c r="E710" s="138">
        <v>1</v>
      </c>
      <c r="F710" s="139">
        <v>1.3</v>
      </c>
      <c r="G710" s="110">
        <v>1.5</v>
      </c>
      <c r="H710" s="111">
        <v>1.54835680751174</v>
      </c>
      <c r="I710" s="138" t="s">
        <v>109</v>
      </c>
      <c r="J710" s="111">
        <v>1.4</v>
      </c>
      <c r="K710" s="110">
        <v>1.5</v>
      </c>
      <c r="L710" s="110">
        <v>1.8</v>
      </c>
      <c r="M710" s="146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22">
        <v>1</v>
      </c>
    </row>
    <row r="711" spans="1:25">
      <c r="A711" s="128"/>
      <c r="B711" s="107">
        <v>1</v>
      </c>
      <c r="C711" s="96">
        <v>2</v>
      </c>
      <c r="D711" s="98">
        <v>1.5</v>
      </c>
      <c r="E711" s="140">
        <v>1</v>
      </c>
      <c r="F711" s="141">
        <v>1.3</v>
      </c>
      <c r="G711" s="98">
        <v>1.5</v>
      </c>
      <c r="H711" s="112">
        <v>1.6</v>
      </c>
      <c r="I711" s="140" t="s">
        <v>109</v>
      </c>
      <c r="J711" s="112">
        <v>1.4</v>
      </c>
      <c r="K711" s="98">
        <v>1.5</v>
      </c>
      <c r="L711" s="98">
        <v>1.9</v>
      </c>
      <c r="M711" s="146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122" t="e">
        <v>#N/A</v>
      </c>
    </row>
    <row r="712" spans="1:25">
      <c r="A712" s="128"/>
      <c r="B712" s="107">
        <v>1</v>
      </c>
      <c r="C712" s="96">
        <v>3</v>
      </c>
      <c r="D712" s="98">
        <v>1.6</v>
      </c>
      <c r="E712" s="140">
        <v>1</v>
      </c>
      <c r="F712" s="141">
        <v>1.3</v>
      </c>
      <c r="G712" s="98">
        <v>1.7</v>
      </c>
      <c r="H712" s="112">
        <v>1.5658536585365901</v>
      </c>
      <c r="I712" s="140" t="s">
        <v>109</v>
      </c>
      <c r="J712" s="112">
        <v>1.6</v>
      </c>
      <c r="K712" s="112">
        <v>1.7</v>
      </c>
      <c r="L712" s="99">
        <v>1.7</v>
      </c>
      <c r="M712" s="146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22">
        <v>16</v>
      </c>
    </row>
    <row r="713" spans="1:25">
      <c r="A713" s="128"/>
      <c r="B713" s="107">
        <v>1</v>
      </c>
      <c r="C713" s="96">
        <v>4</v>
      </c>
      <c r="D713" s="98">
        <v>1.6</v>
      </c>
      <c r="E713" s="140">
        <v>1</v>
      </c>
      <c r="F713" s="141">
        <v>1.3</v>
      </c>
      <c r="G713" s="98">
        <v>1.5</v>
      </c>
      <c r="H713" s="112">
        <v>1.5358851674641101</v>
      </c>
      <c r="I713" s="140" t="s">
        <v>109</v>
      </c>
      <c r="J713" s="112">
        <v>1.4</v>
      </c>
      <c r="K713" s="112">
        <v>1.5</v>
      </c>
      <c r="L713" s="99">
        <v>1.7</v>
      </c>
      <c r="M713" s="146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22">
        <v>1.5744976585578396</v>
      </c>
    </row>
    <row r="714" spans="1:25">
      <c r="A714" s="128"/>
      <c r="B714" s="107">
        <v>1</v>
      </c>
      <c r="C714" s="96">
        <v>5</v>
      </c>
      <c r="D714" s="98">
        <v>1.5</v>
      </c>
      <c r="E714" s="140">
        <v>1</v>
      </c>
      <c r="F714" s="140">
        <v>1.2</v>
      </c>
      <c r="G714" s="98">
        <v>1.5</v>
      </c>
      <c r="H714" s="98">
        <v>1.5848341232227501</v>
      </c>
      <c r="I714" s="140" t="s">
        <v>109</v>
      </c>
      <c r="J714" s="98">
        <v>1.4</v>
      </c>
      <c r="K714" s="98">
        <v>1.7</v>
      </c>
      <c r="L714" s="98">
        <v>1.7</v>
      </c>
      <c r="M714" s="146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123"/>
    </row>
    <row r="715" spans="1:25">
      <c r="A715" s="128"/>
      <c r="B715" s="108" t="s">
        <v>142</v>
      </c>
      <c r="C715" s="100"/>
      <c r="D715" s="113">
        <v>1.56</v>
      </c>
      <c r="E715" s="113">
        <v>1</v>
      </c>
      <c r="F715" s="113">
        <v>1.28</v>
      </c>
      <c r="G715" s="113">
        <v>1.54</v>
      </c>
      <c r="H715" s="113">
        <v>1.5669859513470381</v>
      </c>
      <c r="I715" s="113" t="s">
        <v>237</v>
      </c>
      <c r="J715" s="113">
        <v>1.4400000000000002</v>
      </c>
      <c r="K715" s="113">
        <v>1.58</v>
      </c>
      <c r="L715" s="113">
        <v>1.7600000000000002</v>
      </c>
      <c r="M715" s="146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123"/>
    </row>
    <row r="716" spans="1:25">
      <c r="A716" s="128"/>
      <c r="B716" s="2" t="s">
        <v>143</v>
      </c>
      <c r="C716" s="124"/>
      <c r="D716" s="99">
        <v>1.6</v>
      </c>
      <c r="E716" s="99">
        <v>1</v>
      </c>
      <c r="F716" s="99">
        <v>1.3</v>
      </c>
      <c r="G716" s="99">
        <v>1.5</v>
      </c>
      <c r="H716" s="99">
        <v>1.5658536585365901</v>
      </c>
      <c r="I716" s="99" t="s">
        <v>237</v>
      </c>
      <c r="J716" s="99">
        <v>1.4</v>
      </c>
      <c r="K716" s="99">
        <v>1.5</v>
      </c>
      <c r="L716" s="99">
        <v>1.7</v>
      </c>
      <c r="M716" s="146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23"/>
    </row>
    <row r="717" spans="1:25">
      <c r="A717" s="128"/>
      <c r="B717" s="2" t="s">
        <v>144</v>
      </c>
      <c r="C717" s="124"/>
      <c r="D717" s="114">
        <v>5.4772255750516662E-2</v>
      </c>
      <c r="E717" s="114">
        <v>0</v>
      </c>
      <c r="F717" s="114">
        <v>4.4721359549995836E-2</v>
      </c>
      <c r="G717" s="114">
        <v>8.9442719099991574E-2</v>
      </c>
      <c r="H717" s="114">
        <v>2.6096314361143562E-2</v>
      </c>
      <c r="I717" s="114" t="s">
        <v>237</v>
      </c>
      <c r="J717" s="114">
        <v>8.9442719099991672E-2</v>
      </c>
      <c r="K717" s="114">
        <v>0.1095445115010332</v>
      </c>
      <c r="L717" s="114">
        <v>8.9442719099991574E-2</v>
      </c>
      <c r="M717" s="146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25"/>
    </row>
    <row r="718" spans="1:25">
      <c r="A718" s="128"/>
      <c r="B718" s="2" t="s">
        <v>93</v>
      </c>
      <c r="C718" s="124"/>
      <c r="D718" s="101">
        <v>3.5110420352895293E-2</v>
      </c>
      <c r="E718" s="101">
        <v>0</v>
      </c>
      <c r="F718" s="101">
        <v>3.4938562148434243E-2</v>
      </c>
      <c r="G718" s="101">
        <v>5.8079687727267258E-2</v>
      </c>
      <c r="H718" s="101">
        <v>1.6653827903632588E-2</v>
      </c>
      <c r="I718" s="101" t="s">
        <v>237</v>
      </c>
      <c r="J718" s="101">
        <v>6.2112999374994211E-2</v>
      </c>
      <c r="K718" s="101">
        <v>6.9331969304451388E-2</v>
      </c>
      <c r="L718" s="101">
        <v>5.081972676135884E-2</v>
      </c>
      <c r="M718" s="146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26"/>
    </row>
    <row r="719" spans="1:25">
      <c r="A719" s="128"/>
      <c r="B719" s="109" t="s">
        <v>145</v>
      </c>
      <c r="C719" s="124"/>
      <c r="D719" s="101">
        <v>-9.2077993759093202E-3</v>
      </c>
      <c r="E719" s="101">
        <v>-0.36487679447173682</v>
      </c>
      <c r="F719" s="101">
        <v>-0.18704229692382301</v>
      </c>
      <c r="G719" s="101">
        <v>-2.1910263486474624E-2</v>
      </c>
      <c r="H719" s="101">
        <v>-4.7708595627140582E-3</v>
      </c>
      <c r="I719" s="101" t="s">
        <v>237</v>
      </c>
      <c r="J719" s="101">
        <v>-8.5422584039300808E-2</v>
      </c>
      <c r="K719" s="101">
        <v>3.4946647346558724E-3</v>
      </c>
      <c r="L719" s="101">
        <v>0.11781684172974338</v>
      </c>
      <c r="M719" s="146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26"/>
    </row>
    <row r="720" spans="1:25">
      <c r="B720" s="134"/>
      <c r="C720" s="108"/>
      <c r="D720" s="121"/>
      <c r="E720" s="121"/>
      <c r="F720" s="121"/>
      <c r="G720" s="121"/>
      <c r="H720" s="121"/>
      <c r="I720" s="121"/>
      <c r="J720" s="121"/>
      <c r="K720" s="121"/>
      <c r="L720" s="121"/>
    </row>
    <row r="721" spans="1:25">
      <c r="B721" s="137" t="s">
        <v>222</v>
      </c>
      <c r="Y721" s="122" t="s">
        <v>147</v>
      </c>
    </row>
    <row r="722" spans="1:25">
      <c r="A722" s="116" t="s">
        <v>18</v>
      </c>
      <c r="B722" s="106" t="s">
        <v>113</v>
      </c>
      <c r="C722" s="103" t="s">
        <v>114</v>
      </c>
      <c r="D722" s="104" t="s">
        <v>128</v>
      </c>
      <c r="E722" s="105" t="s">
        <v>128</v>
      </c>
      <c r="F722" s="105" t="s">
        <v>128</v>
      </c>
      <c r="G722" s="146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122">
        <v>1</v>
      </c>
    </row>
    <row r="723" spans="1:25">
      <c r="A723" s="128"/>
      <c r="B723" s="107" t="s">
        <v>129</v>
      </c>
      <c r="C723" s="96" t="s">
        <v>129</v>
      </c>
      <c r="D723" s="144" t="s">
        <v>130</v>
      </c>
      <c r="E723" s="145" t="s">
        <v>135</v>
      </c>
      <c r="F723" s="145" t="s">
        <v>137</v>
      </c>
      <c r="G723" s="146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122" t="s">
        <v>3</v>
      </c>
    </row>
    <row r="724" spans="1:25">
      <c r="A724" s="128"/>
      <c r="B724" s="107"/>
      <c r="C724" s="96"/>
      <c r="D724" s="97" t="s">
        <v>149</v>
      </c>
      <c r="E724" s="98" t="s">
        <v>149</v>
      </c>
      <c r="F724" s="98" t="s">
        <v>149</v>
      </c>
      <c r="G724" s="146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122">
        <v>0</v>
      </c>
    </row>
    <row r="725" spans="1:25">
      <c r="A725" s="128"/>
      <c r="B725" s="107"/>
      <c r="C725" s="96"/>
      <c r="D725" s="120"/>
      <c r="E725" s="120"/>
      <c r="F725" s="120"/>
      <c r="G725" s="146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122">
        <v>0</v>
      </c>
    </row>
    <row r="726" spans="1:25">
      <c r="A726" s="128"/>
      <c r="B726" s="106">
        <v>1</v>
      </c>
      <c r="C726" s="102">
        <v>1</v>
      </c>
      <c r="D726" s="175">
        <v>431</v>
      </c>
      <c r="E726" s="175">
        <v>378</v>
      </c>
      <c r="F726" s="177">
        <v>444</v>
      </c>
      <c r="G726" s="179"/>
      <c r="H726" s="180"/>
      <c r="I726" s="180"/>
      <c r="J726" s="180"/>
      <c r="K726" s="180"/>
      <c r="L726" s="180"/>
      <c r="M726" s="180"/>
      <c r="N726" s="180"/>
      <c r="O726" s="180"/>
      <c r="P726" s="180"/>
      <c r="Q726" s="180"/>
      <c r="R726" s="180"/>
      <c r="S726" s="180"/>
      <c r="T726" s="180"/>
      <c r="U726" s="180"/>
      <c r="V726" s="180"/>
      <c r="W726" s="180"/>
      <c r="X726" s="180"/>
      <c r="Y726" s="181">
        <v>1</v>
      </c>
    </row>
    <row r="727" spans="1:25">
      <c r="A727" s="128"/>
      <c r="B727" s="107">
        <v>1</v>
      </c>
      <c r="C727" s="96">
        <v>2</v>
      </c>
      <c r="D727" s="182">
        <v>435</v>
      </c>
      <c r="E727" s="182">
        <v>387</v>
      </c>
      <c r="F727" s="184">
        <v>400</v>
      </c>
      <c r="G727" s="179"/>
      <c r="H727" s="180"/>
      <c r="I727" s="180"/>
      <c r="J727" s="180"/>
      <c r="K727" s="180"/>
      <c r="L727" s="180"/>
      <c r="M727" s="180"/>
      <c r="N727" s="180"/>
      <c r="O727" s="180"/>
      <c r="P727" s="180"/>
      <c r="Q727" s="180"/>
      <c r="R727" s="180"/>
      <c r="S727" s="180"/>
      <c r="T727" s="180"/>
      <c r="U727" s="180"/>
      <c r="V727" s="180"/>
      <c r="W727" s="180"/>
      <c r="X727" s="180"/>
      <c r="Y727" s="181">
        <v>7</v>
      </c>
    </row>
    <row r="728" spans="1:25">
      <c r="A728" s="128"/>
      <c r="B728" s="107">
        <v>1</v>
      </c>
      <c r="C728" s="96">
        <v>3</v>
      </c>
      <c r="D728" s="182">
        <v>436</v>
      </c>
      <c r="E728" s="182">
        <v>377</v>
      </c>
      <c r="F728" s="184">
        <v>403</v>
      </c>
      <c r="G728" s="179"/>
      <c r="H728" s="180"/>
      <c r="I728" s="180"/>
      <c r="J728" s="180"/>
      <c r="K728" s="180"/>
      <c r="L728" s="180"/>
      <c r="M728" s="180"/>
      <c r="N728" s="180"/>
      <c r="O728" s="180"/>
      <c r="P728" s="180"/>
      <c r="Q728" s="180"/>
      <c r="R728" s="180"/>
      <c r="S728" s="180"/>
      <c r="T728" s="180"/>
      <c r="U728" s="180"/>
      <c r="V728" s="180"/>
      <c r="W728" s="180"/>
      <c r="X728" s="180"/>
      <c r="Y728" s="181">
        <v>16</v>
      </c>
    </row>
    <row r="729" spans="1:25">
      <c r="A729" s="128"/>
      <c r="B729" s="107">
        <v>1</v>
      </c>
      <c r="C729" s="96">
        <v>4</v>
      </c>
      <c r="D729" s="182">
        <v>425</v>
      </c>
      <c r="E729" s="182">
        <v>372</v>
      </c>
      <c r="F729" s="184">
        <v>423</v>
      </c>
      <c r="G729" s="179"/>
      <c r="H729" s="180"/>
      <c r="I729" s="180"/>
      <c r="J729" s="180"/>
      <c r="K729" s="180"/>
      <c r="L729" s="180"/>
      <c r="M729" s="180"/>
      <c r="N729" s="180"/>
      <c r="O729" s="180"/>
      <c r="P729" s="180"/>
      <c r="Q729" s="180"/>
      <c r="R729" s="180"/>
      <c r="S729" s="180"/>
      <c r="T729" s="180"/>
      <c r="U729" s="180"/>
      <c r="V729" s="180"/>
      <c r="W729" s="180"/>
      <c r="X729" s="180"/>
      <c r="Y729" s="181">
        <v>409.4666666666667</v>
      </c>
    </row>
    <row r="730" spans="1:25">
      <c r="A730" s="128"/>
      <c r="B730" s="107">
        <v>1</v>
      </c>
      <c r="C730" s="96">
        <v>5</v>
      </c>
      <c r="D730" s="182">
        <v>432</v>
      </c>
      <c r="E730" s="182">
        <v>381</v>
      </c>
      <c r="F730" s="182">
        <v>418</v>
      </c>
      <c r="G730" s="179"/>
      <c r="H730" s="180"/>
      <c r="I730" s="180"/>
      <c r="J730" s="180"/>
      <c r="K730" s="180"/>
      <c r="L730" s="180"/>
      <c r="M730" s="180"/>
      <c r="N730" s="180"/>
      <c r="O730" s="180"/>
      <c r="P730" s="180"/>
      <c r="Q730" s="180"/>
      <c r="R730" s="180"/>
      <c r="S730" s="180"/>
      <c r="T730" s="180"/>
      <c r="U730" s="180"/>
      <c r="V730" s="180"/>
      <c r="W730" s="180"/>
      <c r="X730" s="180"/>
      <c r="Y730" s="189"/>
    </row>
    <row r="731" spans="1:25">
      <c r="A731" s="128"/>
      <c r="B731" s="108" t="s">
        <v>142</v>
      </c>
      <c r="C731" s="100"/>
      <c r="D731" s="190">
        <v>431.8</v>
      </c>
      <c r="E731" s="190">
        <v>379</v>
      </c>
      <c r="F731" s="190">
        <v>417.6</v>
      </c>
      <c r="G731" s="179"/>
      <c r="H731" s="180"/>
      <c r="I731" s="180"/>
      <c r="J731" s="180"/>
      <c r="K731" s="180"/>
      <c r="L731" s="180"/>
      <c r="M731" s="180"/>
      <c r="N731" s="180"/>
      <c r="O731" s="180"/>
      <c r="P731" s="180"/>
      <c r="Q731" s="180"/>
      <c r="R731" s="180"/>
      <c r="S731" s="180"/>
      <c r="T731" s="180"/>
      <c r="U731" s="180"/>
      <c r="V731" s="180"/>
      <c r="W731" s="180"/>
      <c r="X731" s="180"/>
      <c r="Y731" s="189"/>
    </row>
    <row r="732" spans="1:25">
      <c r="A732" s="128"/>
      <c r="B732" s="2" t="s">
        <v>143</v>
      </c>
      <c r="C732" s="124"/>
      <c r="D732" s="186">
        <v>432</v>
      </c>
      <c r="E732" s="186">
        <v>378</v>
      </c>
      <c r="F732" s="186">
        <v>418</v>
      </c>
      <c r="G732" s="179"/>
      <c r="H732" s="180"/>
      <c r="I732" s="180"/>
      <c r="J732" s="180"/>
      <c r="K732" s="180"/>
      <c r="L732" s="180"/>
      <c r="M732" s="180"/>
      <c r="N732" s="180"/>
      <c r="O732" s="180"/>
      <c r="P732" s="180"/>
      <c r="Q732" s="180"/>
      <c r="R732" s="180"/>
      <c r="S732" s="180"/>
      <c r="T732" s="180"/>
      <c r="U732" s="180"/>
      <c r="V732" s="180"/>
      <c r="W732" s="180"/>
      <c r="X732" s="180"/>
      <c r="Y732" s="189"/>
    </row>
    <row r="733" spans="1:25">
      <c r="A733" s="128"/>
      <c r="B733" s="2" t="s">
        <v>144</v>
      </c>
      <c r="C733" s="124"/>
      <c r="D733" s="186">
        <v>4.3243496620879309</v>
      </c>
      <c r="E733" s="186">
        <v>5.5226805085936306</v>
      </c>
      <c r="F733" s="186">
        <v>17.672011770027769</v>
      </c>
      <c r="G733" s="179"/>
      <c r="H733" s="180"/>
      <c r="I733" s="180"/>
      <c r="J733" s="180"/>
      <c r="K733" s="180"/>
      <c r="L733" s="180"/>
      <c r="M733" s="180"/>
      <c r="N733" s="180"/>
      <c r="O733" s="180"/>
      <c r="P733" s="180"/>
      <c r="Q733" s="180"/>
      <c r="R733" s="180"/>
      <c r="S733" s="180"/>
      <c r="T733" s="180"/>
      <c r="U733" s="180"/>
      <c r="V733" s="180"/>
      <c r="W733" s="180"/>
      <c r="X733" s="180"/>
      <c r="Y733" s="189"/>
    </row>
    <row r="734" spans="1:25">
      <c r="A734" s="128"/>
      <c r="B734" s="2" t="s">
        <v>93</v>
      </c>
      <c r="C734" s="124"/>
      <c r="D734" s="101">
        <v>1.0014705099786778E-2</v>
      </c>
      <c r="E734" s="101">
        <v>1.4571716381513538E-2</v>
      </c>
      <c r="F734" s="101">
        <v>4.2318035847767645E-2</v>
      </c>
      <c r="G734" s="14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26"/>
    </row>
    <row r="735" spans="1:25">
      <c r="A735" s="128"/>
      <c r="B735" s="109" t="s">
        <v>145</v>
      </c>
      <c r="C735" s="124"/>
      <c r="D735" s="101">
        <v>5.4542494301530464E-2</v>
      </c>
      <c r="E735" s="101">
        <v>-7.4405731032237132E-2</v>
      </c>
      <c r="F735" s="101">
        <v>1.9863236730706557E-2</v>
      </c>
      <c r="G735" s="14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26"/>
    </row>
    <row r="736" spans="1:25">
      <c r="B736" s="134"/>
      <c r="C736" s="108"/>
      <c r="D736" s="121"/>
      <c r="E736" s="121"/>
      <c r="F736" s="121"/>
    </row>
    <row r="737" spans="1:25">
      <c r="B737" s="137" t="s">
        <v>223</v>
      </c>
      <c r="Y737" s="122" t="s">
        <v>147</v>
      </c>
    </row>
    <row r="738" spans="1:25">
      <c r="A738" s="116" t="s">
        <v>21</v>
      </c>
      <c r="B738" s="106" t="s">
        <v>113</v>
      </c>
      <c r="C738" s="103" t="s">
        <v>114</v>
      </c>
      <c r="D738" s="104" t="s">
        <v>128</v>
      </c>
      <c r="E738" s="105" t="s">
        <v>128</v>
      </c>
      <c r="F738" s="105" t="s">
        <v>128</v>
      </c>
      <c r="G738" s="146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122">
        <v>1</v>
      </c>
    </row>
    <row r="739" spans="1:25">
      <c r="A739" s="128"/>
      <c r="B739" s="107" t="s">
        <v>129</v>
      </c>
      <c r="C739" s="96" t="s">
        <v>129</v>
      </c>
      <c r="D739" s="144" t="s">
        <v>130</v>
      </c>
      <c r="E739" s="145" t="s">
        <v>135</v>
      </c>
      <c r="F739" s="145" t="s">
        <v>137</v>
      </c>
      <c r="G739" s="146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122" t="s">
        <v>3</v>
      </c>
    </row>
    <row r="740" spans="1:25">
      <c r="A740" s="128"/>
      <c r="B740" s="107"/>
      <c r="C740" s="96"/>
      <c r="D740" s="97" t="s">
        <v>149</v>
      </c>
      <c r="E740" s="98" t="s">
        <v>149</v>
      </c>
      <c r="F740" s="98" t="s">
        <v>149</v>
      </c>
      <c r="G740" s="14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122">
        <v>2</v>
      </c>
    </row>
    <row r="741" spans="1:25">
      <c r="A741" s="128"/>
      <c r="B741" s="107"/>
      <c r="C741" s="96"/>
      <c r="D741" s="120"/>
      <c r="E741" s="120"/>
      <c r="F741" s="120"/>
      <c r="G741" s="14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122">
        <v>2</v>
      </c>
    </row>
    <row r="742" spans="1:25">
      <c r="A742" s="128"/>
      <c r="B742" s="106">
        <v>1</v>
      </c>
      <c r="C742" s="102">
        <v>1</v>
      </c>
      <c r="D742" s="110">
        <v>1.33</v>
      </c>
      <c r="E742" s="138" t="s">
        <v>111</v>
      </c>
      <c r="F742" s="111">
        <v>1.1000000000000001</v>
      </c>
      <c r="G742" s="14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122">
        <v>1</v>
      </c>
    </row>
    <row r="743" spans="1:25">
      <c r="A743" s="128"/>
      <c r="B743" s="107">
        <v>1</v>
      </c>
      <c r="C743" s="96">
        <v>2</v>
      </c>
      <c r="D743" s="98">
        <v>1.31</v>
      </c>
      <c r="E743" s="140" t="s">
        <v>111</v>
      </c>
      <c r="F743" s="112">
        <v>1.2</v>
      </c>
      <c r="G743" s="14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122">
        <v>8</v>
      </c>
    </row>
    <row r="744" spans="1:25">
      <c r="A744" s="128"/>
      <c r="B744" s="107">
        <v>1</v>
      </c>
      <c r="C744" s="96">
        <v>3</v>
      </c>
      <c r="D744" s="98">
        <v>1.33</v>
      </c>
      <c r="E744" s="140" t="s">
        <v>111</v>
      </c>
      <c r="F744" s="112">
        <v>1.1000000000000001</v>
      </c>
      <c r="G744" s="146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122">
        <v>16</v>
      </c>
    </row>
    <row r="745" spans="1:25">
      <c r="A745" s="128"/>
      <c r="B745" s="107">
        <v>1</v>
      </c>
      <c r="C745" s="96">
        <v>4</v>
      </c>
      <c r="D745" s="98">
        <v>1.36</v>
      </c>
      <c r="E745" s="140" t="s">
        <v>111</v>
      </c>
      <c r="F745" s="112">
        <v>1.1000000000000001</v>
      </c>
      <c r="G745" s="14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122">
        <v>1.222</v>
      </c>
    </row>
    <row r="746" spans="1:25">
      <c r="A746" s="128"/>
      <c r="B746" s="107">
        <v>1</v>
      </c>
      <c r="C746" s="96">
        <v>5</v>
      </c>
      <c r="D746" s="98">
        <v>1.29</v>
      </c>
      <c r="E746" s="140" t="s">
        <v>111</v>
      </c>
      <c r="F746" s="98">
        <v>1.1000000000000001</v>
      </c>
      <c r="G746" s="14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23"/>
    </row>
    <row r="747" spans="1:25">
      <c r="A747" s="128"/>
      <c r="B747" s="108" t="s">
        <v>142</v>
      </c>
      <c r="C747" s="100"/>
      <c r="D747" s="113">
        <v>1.3240000000000001</v>
      </c>
      <c r="E747" s="113" t="s">
        <v>237</v>
      </c>
      <c r="F747" s="113">
        <v>1.1199999999999999</v>
      </c>
      <c r="G747" s="14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23"/>
    </row>
    <row r="748" spans="1:25">
      <c r="A748" s="128"/>
      <c r="B748" s="2" t="s">
        <v>143</v>
      </c>
      <c r="C748" s="124"/>
      <c r="D748" s="99">
        <v>1.33</v>
      </c>
      <c r="E748" s="99" t="s">
        <v>237</v>
      </c>
      <c r="F748" s="99">
        <v>1.1000000000000001</v>
      </c>
      <c r="G748" s="146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123"/>
    </row>
    <row r="749" spans="1:25">
      <c r="A749" s="128"/>
      <c r="B749" s="2" t="s">
        <v>144</v>
      </c>
      <c r="C749" s="124"/>
      <c r="D749" s="99">
        <v>2.6076809620810618E-2</v>
      </c>
      <c r="E749" s="99" t="s">
        <v>237</v>
      </c>
      <c r="F749" s="99">
        <v>4.4721359549995732E-2</v>
      </c>
      <c r="G749" s="204"/>
      <c r="H749" s="205"/>
      <c r="I749" s="205"/>
      <c r="J749" s="205"/>
      <c r="K749" s="205"/>
      <c r="L749" s="205"/>
      <c r="M749" s="205"/>
      <c r="N749" s="205"/>
      <c r="O749" s="205"/>
      <c r="P749" s="205"/>
      <c r="Q749" s="205"/>
      <c r="R749" s="205"/>
      <c r="S749" s="205"/>
      <c r="T749" s="205"/>
      <c r="U749" s="205"/>
      <c r="V749" s="205"/>
      <c r="W749" s="205"/>
      <c r="X749" s="205"/>
      <c r="Y749" s="123"/>
    </row>
    <row r="750" spans="1:25">
      <c r="A750" s="128"/>
      <c r="B750" s="2" t="s">
        <v>93</v>
      </c>
      <c r="C750" s="124"/>
      <c r="D750" s="101">
        <v>1.9695475544418896E-2</v>
      </c>
      <c r="E750" s="101" t="s">
        <v>237</v>
      </c>
      <c r="F750" s="101">
        <v>3.9929785312496191E-2</v>
      </c>
      <c r="G750" s="146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26"/>
    </row>
    <row r="751" spans="1:25">
      <c r="A751" s="128"/>
      <c r="B751" s="109" t="s">
        <v>145</v>
      </c>
      <c r="C751" s="124"/>
      <c r="D751" s="101">
        <v>8.3469721767594152E-2</v>
      </c>
      <c r="E751" s="101" t="s">
        <v>237</v>
      </c>
      <c r="F751" s="101">
        <v>-8.3469721767594152E-2</v>
      </c>
      <c r="G751" s="146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126"/>
    </row>
    <row r="752" spans="1:25">
      <c r="B752" s="134"/>
      <c r="C752" s="108"/>
      <c r="D752" s="121"/>
      <c r="E752" s="121"/>
      <c r="F752" s="121"/>
    </row>
    <row r="753" spans="1:25">
      <c r="B753" s="137" t="s">
        <v>224</v>
      </c>
      <c r="Y753" s="122" t="s">
        <v>147</v>
      </c>
    </row>
    <row r="754" spans="1:25">
      <c r="A754" s="116" t="s">
        <v>24</v>
      </c>
      <c r="B754" s="106" t="s">
        <v>113</v>
      </c>
      <c r="C754" s="103" t="s">
        <v>114</v>
      </c>
      <c r="D754" s="104" t="s">
        <v>128</v>
      </c>
      <c r="E754" s="14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122">
        <v>1</v>
      </c>
    </row>
    <row r="755" spans="1:25">
      <c r="A755" s="128"/>
      <c r="B755" s="107" t="s">
        <v>129</v>
      </c>
      <c r="C755" s="96" t="s">
        <v>129</v>
      </c>
      <c r="D755" s="144" t="s">
        <v>135</v>
      </c>
      <c r="E755" s="14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122" t="s">
        <v>3</v>
      </c>
    </row>
    <row r="756" spans="1:25">
      <c r="A756" s="128"/>
      <c r="B756" s="107"/>
      <c r="C756" s="96"/>
      <c r="D756" s="97" t="s">
        <v>149</v>
      </c>
      <c r="E756" s="14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122">
        <v>2</v>
      </c>
    </row>
    <row r="757" spans="1:25">
      <c r="A757" s="128"/>
      <c r="B757" s="107"/>
      <c r="C757" s="96"/>
      <c r="D757" s="120"/>
      <c r="E757" s="14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122">
        <v>2</v>
      </c>
    </row>
    <row r="758" spans="1:25">
      <c r="A758" s="128"/>
      <c r="B758" s="106">
        <v>1</v>
      </c>
      <c r="C758" s="102">
        <v>1</v>
      </c>
      <c r="D758" s="110">
        <v>0.8</v>
      </c>
      <c r="E758" s="14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122">
        <v>1</v>
      </c>
    </row>
    <row r="759" spans="1:25">
      <c r="A759" s="128"/>
      <c r="B759" s="107">
        <v>1</v>
      </c>
      <c r="C759" s="96">
        <v>2</v>
      </c>
      <c r="D759" s="98">
        <v>0.7</v>
      </c>
      <c r="E759" s="14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122">
        <v>9</v>
      </c>
    </row>
    <row r="760" spans="1:25">
      <c r="A760" s="128"/>
      <c r="B760" s="107">
        <v>1</v>
      </c>
      <c r="C760" s="96">
        <v>3</v>
      </c>
      <c r="D760" s="98">
        <v>0.8</v>
      </c>
      <c r="E760" s="14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122">
        <v>16</v>
      </c>
    </row>
    <row r="761" spans="1:25">
      <c r="A761" s="128"/>
      <c r="B761" s="107">
        <v>1</v>
      </c>
      <c r="C761" s="96">
        <v>4</v>
      </c>
      <c r="D761" s="98">
        <v>0.8</v>
      </c>
      <c r="E761" s="14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122">
        <v>0.76</v>
      </c>
    </row>
    <row r="762" spans="1:25">
      <c r="A762" s="128"/>
      <c r="B762" s="107">
        <v>1</v>
      </c>
      <c r="C762" s="96">
        <v>5</v>
      </c>
      <c r="D762" s="98">
        <v>0.7</v>
      </c>
      <c r="E762" s="14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123"/>
    </row>
    <row r="763" spans="1:25">
      <c r="A763" s="128"/>
      <c r="B763" s="108" t="s">
        <v>142</v>
      </c>
      <c r="C763" s="100"/>
      <c r="D763" s="113">
        <v>0.76</v>
      </c>
      <c r="E763" s="14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23"/>
    </row>
    <row r="764" spans="1:25">
      <c r="A764" s="128"/>
      <c r="B764" s="2" t="s">
        <v>143</v>
      </c>
      <c r="C764" s="124"/>
      <c r="D764" s="99">
        <v>0.8</v>
      </c>
      <c r="E764" s="14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123"/>
    </row>
    <row r="765" spans="1:25">
      <c r="A765" s="128"/>
      <c r="B765" s="2" t="s">
        <v>144</v>
      </c>
      <c r="C765" s="124"/>
      <c r="D765" s="99">
        <v>5.4772255750516662E-2</v>
      </c>
      <c r="E765" s="204"/>
      <c r="F765" s="205"/>
      <c r="G765" s="205"/>
      <c r="H765" s="205"/>
      <c r="I765" s="205"/>
      <c r="J765" s="205"/>
      <c r="K765" s="205"/>
      <c r="L765" s="205"/>
      <c r="M765" s="205"/>
      <c r="N765" s="205"/>
      <c r="O765" s="205"/>
      <c r="P765" s="205"/>
      <c r="Q765" s="205"/>
      <c r="R765" s="205"/>
      <c r="S765" s="205"/>
      <c r="T765" s="205"/>
      <c r="U765" s="205"/>
      <c r="V765" s="205"/>
      <c r="W765" s="205"/>
      <c r="X765" s="205"/>
      <c r="Y765" s="123"/>
    </row>
    <row r="766" spans="1:25">
      <c r="A766" s="128"/>
      <c r="B766" s="2" t="s">
        <v>93</v>
      </c>
      <c r="C766" s="124"/>
      <c r="D766" s="101">
        <v>7.2068757566469285E-2</v>
      </c>
      <c r="E766" s="146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126"/>
    </row>
    <row r="767" spans="1:25">
      <c r="A767" s="128"/>
      <c r="B767" s="109" t="s">
        <v>145</v>
      </c>
      <c r="C767" s="124"/>
      <c r="D767" s="101">
        <v>0</v>
      </c>
      <c r="E767" s="14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26"/>
    </row>
    <row r="768" spans="1:25">
      <c r="B768" s="134"/>
      <c r="C768" s="108"/>
      <c r="D768" s="121"/>
    </row>
    <row r="769" spans="1:25">
      <c r="B769" s="137" t="s">
        <v>225</v>
      </c>
      <c r="Y769" s="122" t="s">
        <v>147</v>
      </c>
    </row>
    <row r="770" spans="1:25">
      <c r="A770" s="116" t="s">
        <v>27</v>
      </c>
      <c r="B770" s="106" t="s">
        <v>113</v>
      </c>
      <c r="C770" s="103" t="s">
        <v>114</v>
      </c>
      <c r="D770" s="104" t="s">
        <v>128</v>
      </c>
      <c r="E770" s="105" t="s">
        <v>128</v>
      </c>
      <c r="F770" s="105" t="s">
        <v>128</v>
      </c>
      <c r="G770" s="146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22">
        <v>1</v>
      </c>
    </row>
    <row r="771" spans="1:25">
      <c r="A771" s="128"/>
      <c r="B771" s="107" t="s">
        <v>129</v>
      </c>
      <c r="C771" s="96" t="s">
        <v>129</v>
      </c>
      <c r="D771" s="144" t="s">
        <v>130</v>
      </c>
      <c r="E771" s="145" t="s">
        <v>135</v>
      </c>
      <c r="F771" s="145" t="s">
        <v>137</v>
      </c>
      <c r="G771" s="146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22" t="s">
        <v>3</v>
      </c>
    </row>
    <row r="772" spans="1:25">
      <c r="A772" s="128"/>
      <c r="B772" s="107"/>
      <c r="C772" s="96"/>
      <c r="D772" s="97" t="s">
        <v>149</v>
      </c>
      <c r="E772" s="98" t="s">
        <v>149</v>
      </c>
      <c r="F772" s="98" t="s">
        <v>149</v>
      </c>
      <c r="G772" s="146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22">
        <v>2</v>
      </c>
    </row>
    <row r="773" spans="1:25">
      <c r="A773" s="128"/>
      <c r="B773" s="107"/>
      <c r="C773" s="96"/>
      <c r="D773" s="120"/>
      <c r="E773" s="120"/>
      <c r="F773" s="120"/>
      <c r="G773" s="146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22">
        <v>2</v>
      </c>
    </row>
    <row r="774" spans="1:25">
      <c r="A774" s="128"/>
      <c r="B774" s="106">
        <v>1</v>
      </c>
      <c r="C774" s="102">
        <v>1</v>
      </c>
      <c r="D774" s="138" t="s">
        <v>151</v>
      </c>
      <c r="E774" s="110">
        <v>0.2</v>
      </c>
      <c r="F774" s="111">
        <v>2.4</v>
      </c>
      <c r="G774" s="146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22">
        <v>1</v>
      </c>
    </row>
    <row r="775" spans="1:25">
      <c r="A775" s="128"/>
      <c r="B775" s="107">
        <v>1</v>
      </c>
      <c r="C775" s="96">
        <v>2</v>
      </c>
      <c r="D775" s="140" t="s">
        <v>151</v>
      </c>
      <c r="E775" s="98">
        <v>0.1</v>
      </c>
      <c r="F775" s="142">
        <v>4.9000000000000004</v>
      </c>
      <c r="G775" s="146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22">
        <v>10</v>
      </c>
    </row>
    <row r="776" spans="1:25">
      <c r="A776" s="128"/>
      <c r="B776" s="107">
        <v>1</v>
      </c>
      <c r="C776" s="96">
        <v>3</v>
      </c>
      <c r="D776" s="140" t="s">
        <v>151</v>
      </c>
      <c r="E776" s="143">
        <v>0.3</v>
      </c>
      <c r="F776" s="112">
        <v>1.1000000000000001</v>
      </c>
      <c r="G776" s="146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22">
        <v>16</v>
      </c>
    </row>
    <row r="777" spans="1:25">
      <c r="A777" s="128"/>
      <c r="B777" s="107">
        <v>1</v>
      </c>
      <c r="C777" s="96">
        <v>4</v>
      </c>
      <c r="D777" s="140" t="s">
        <v>151</v>
      </c>
      <c r="E777" s="98">
        <v>0.1</v>
      </c>
      <c r="F777" s="112">
        <v>1.2</v>
      </c>
      <c r="G777" s="146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22" t="s">
        <v>110</v>
      </c>
    </row>
    <row r="778" spans="1:25">
      <c r="A778" s="128"/>
      <c r="B778" s="107">
        <v>1</v>
      </c>
      <c r="C778" s="96">
        <v>5</v>
      </c>
      <c r="D778" s="140" t="s">
        <v>151</v>
      </c>
      <c r="E778" s="98">
        <v>0.1</v>
      </c>
      <c r="F778" s="98">
        <v>2.5</v>
      </c>
      <c r="G778" s="146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123"/>
    </row>
    <row r="779" spans="1:25">
      <c r="A779" s="128"/>
      <c r="B779" s="108" t="s">
        <v>142</v>
      </c>
      <c r="C779" s="100"/>
      <c r="D779" s="113" t="s">
        <v>237</v>
      </c>
      <c r="E779" s="113">
        <v>0.16</v>
      </c>
      <c r="F779" s="113">
        <v>2.42</v>
      </c>
      <c r="G779" s="146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123"/>
    </row>
    <row r="780" spans="1:25">
      <c r="A780" s="128"/>
      <c r="B780" s="2" t="s">
        <v>143</v>
      </c>
      <c r="C780" s="124"/>
      <c r="D780" s="99" t="s">
        <v>237</v>
      </c>
      <c r="E780" s="99">
        <v>0.1</v>
      </c>
      <c r="F780" s="99">
        <v>2.4</v>
      </c>
      <c r="G780" s="146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23"/>
    </row>
    <row r="781" spans="1:25">
      <c r="A781" s="128"/>
      <c r="B781" s="2" t="s">
        <v>144</v>
      </c>
      <c r="C781" s="124"/>
      <c r="D781" s="99" t="s">
        <v>237</v>
      </c>
      <c r="E781" s="99">
        <v>8.9442719099991588E-2</v>
      </c>
      <c r="F781" s="99">
        <v>1.5319921670818035</v>
      </c>
      <c r="G781" s="204"/>
      <c r="H781" s="205"/>
      <c r="I781" s="205"/>
      <c r="J781" s="205"/>
      <c r="K781" s="205"/>
      <c r="L781" s="205"/>
      <c r="M781" s="205"/>
      <c r="N781" s="205"/>
      <c r="O781" s="205"/>
      <c r="P781" s="205"/>
      <c r="Q781" s="205"/>
      <c r="R781" s="205"/>
      <c r="S781" s="205"/>
      <c r="T781" s="205"/>
      <c r="U781" s="205"/>
      <c r="V781" s="205"/>
      <c r="W781" s="205"/>
      <c r="X781" s="205"/>
      <c r="Y781" s="123"/>
    </row>
    <row r="782" spans="1:25">
      <c r="A782" s="128"/>
      <c r="B782" s="2" t="s">
        <v>93</v>
      </c>
      <c r="C782" s="124"/>
      <c r="D782" s="101" t="s">
        <v>237</v>
      </c>
      <c r="E782" s="101">
        <v>0.55901699437494745</v>
      </c>
      <c r="F782" s="101">
        <v>0.63305461449661304</v>
      </c>
      <c r="G782" s="146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126"/>
    </row>
    <row r="783" spans="1:25">
      <c r="A783" s="128"/>
      <c r="B783" s="109" t="s">
        <v>145</v>
      </c>
      <c r="C783" s="124"/>
      <c r="D783" s="101" t="s">
        <v>237</v>
      </c>
      <c r="E783" s="101" t="s">
        <v>237</v>
      </c>
      <c r="F783" s="101" t="s">
        <v>237</v>
      </c>
      <c r="G783" s="146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126"/>
    </row>
    <row r="784" spans="1:25">
      <c r="B784" s="134"/>
      <c r="C784" s="108"/>
      <c r="D784" s="121"/>
      <c r="E784" s="121"/>
      <c r="F784" s="121"/>
    </row>
    <row r="785" spans="1:25">
      <c r="B785" s="137" t="s">
        <v>226</v>
      </c>
      <c r="Y785" s="122" t="s">
        <v>64</v>
      </c>
    </row>
    <row r="786" spans="1:25">
      <c r="A786" s="116" t="s">
        <v>30</v>
      </c>
      <c r="B786" s="106" t="s">
        <v>113</v>
      </c>
      <c r="C786" s="103" t="s">
        <v>114</v>
      </c>
      <c r="D786" s="104" t="s">
        <v>128</v>
      </c>
      <c r="E786" s="105" t="s">
        <v>128</v>
      </c>
      <c r="F786" s="105" t="s">
        <v>128</v>
      </c>
      <c r="G786" s="105" t="s">
        <v>128</v>
      </c>
      <c r="H786" s="105" t="s">
        <v>128</v>
      </c>
      <c r="I786" s="105" t="s">
        <v>128</v>
      </c>
      <c r="J786" s="105" t="s">
        <v>128</v>
      </c>
      <c r="K786" s="105" t="s">
        <v>128</v>
      </c>
      <c r="L786" s="105" t="s">
        <v>128</v>
      </c>
      <c r="M786" s="146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122">
        <v>1</v>
      </c>
    </row>
    <row r="787" spans="1:25">
      <c r="A787" s="128"/>
      <c r="B787" s="107" t="s">
        <v>129</v>
      </c>
      <c r="C787" s="96" t="s">
        <v>129</v>
      </c>
      <c r="D787" s="144" t="s">
        <v>130</v>
      </c>
      <c r="E787" s="145" t="s">
        <v>131</v>
      </c>
      <c r="F787" s="145" t="s">
        <v>148</v>
      </c>
      <c r="G787" s="145" t="s">
        <v>133</v>
      </c>
      <c r="H787" s="145" t="s">
        <v>134</v>
      </c>
      <c r="I787" s="145" t="s">
        <v>135</v>
      </c>
      <c r="J787" s="145" t="s">
        <v>136</v>
      </c>
      <c r="K787" s="145" t="s">
        <v>137</v>
      </c>
      <c r="L787" s="145" t="s">
        <v>138</v>
      </c>
      <c r="M787" s="146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122" t="s">
        <v>3</v>
      </c>
    </row>
    <row r="788" spans="1:25">
      <c r="A788" s="128"/>
      <c r="B788" s="107"/>
      <c r="C788" s="96"/>
      <c r="D788" s="97" t="s">
        <v>149</v>
      </c>
      <c r="E788" s="98" t="s">
        <v>149</v>
      </c>
      <c r="F788" s="98" t="s">
        <v>150</v>
      </c>
      <c r="G788" s="98" t="s">
        <v>149</v>
      </c>
      <c r="H788" s="98" t="s">
        <v>150</v>
      </c>
      <c r="I788" s="98" t="s">
        <v>149</v>
      </c>
      <c r="J788" s="98" t="s">
        <v>149</v>
      </c>
      <c r="K788" s="98" t="s">
        <v>149</v>
      </c>
      <c r="L788" s="98" t="s">
        <v>149</v>
      </c>
      <c r="M788" s="146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122">
        <v>2</v>
      </c>
    </row>
    <row r="789" spans="1:25">
      <c r="A789" s="128"/>
      <c r="B789" s="107"/>
      <c r="C789" s="96"/>
      <c r="D789" s="120"/>
      <c r="E789" s="120"/>
      <c r="F789" s="120"/>
      <c r="G789" s="120"/>
      <c r="H789" s="120"/>
      <c r="I789" s="120"/>
      <c r="J789" s="120"/>
      <c r="K789" s="120"/>
      <c r="L789" s="120"/>
      <c r="M789" s="146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122">
        <v>3</v>
      </c>
    </row>
    <row r="790" spans="1:25">
      <c r="A790" s="128"/>
      <c r="B790" s="106">
        <v>1</v>
      </c>
      <c r="C790" s="102">
        <v>1</v>
      </c>
      <c r="D790" s="110">
        <v>2.8</v>
      </c>
      <c r="E790" s="110">
        <v>2.8</v>
      </c>
      <c r="F790" s="111">
        <v>2.7</v>
      </c>
      <c r="G790" s="110">
        <v>2.69</v>
      </c>
      <c r="H790" s="111">
        <v>2.6854460093896702</v>
      </c>
      <c r="I790" s="110">
        <v>2.9</v>
      </c>
      <c r="J790" s="111">
        <v>2.7</v>
      </c>
      <c r="K790" s="138">
        <v>2.9</v>
      </c>
      <c r="L790" s="110">
        <v>2.8</v>
      </c>
      <c r="M790" s="146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122">
        <v>1</v>
      </c>
    </row>
    <row r="791" spans="1:25">
      <c r="A791" s="128"/>
      <c r="B791" s="107">
        <v>1</v>
      </c>
      <c r="C791" s="96">
        <v>2</v>
      </c>
      <c r="D791" s="98">
        <v>2.8</v>
      </c>
      <c r="E791" s="98">
        <v>2.8</v>
      </c>
      <c r="F791" s="112">
        <v>2.8</v>
      </c>
      <c r="G791" s="98">
        <v>2.71</v>
      </c>
      <c r="H791" s="112">
        <v>2.7399014778325101</v>
      </c>
      <c r="I791" s="98">
        <v>2.8</v>
      </c>
      <c r="J791" s="112">
        <v>2.7</v>
      </c>
      <c r="K791" s="140">
        <v>3.1</v>
      </c>
      <c r="L791" s="98">
        <v>2.9</v>
      </c>
      <c r="M791" s="146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122" t="e">
        <v>#N/A</v>
      </c>
    </row>
    <row r="792" spans="1:25">
      <c r="A792" s="128"/>
      <c r="B792" s="107">
        <v>1</v>
      </c>
      <c r="C792" s="96">
        <v>3</v>
      </c>
      <c r="D792" s="98">
        <v>2.9</v>
      </c>
      <c r="E792" s="98">
        <v>3</v>
      </c>
      <c r="F792" s="112">
        <v>2.6</v>
      </c>
      <c r="G792" s="98">
        <v>2.61</v>
      </c>
      <c r="H792" s="112">
        <v>2.6653658536585398</v>
      </c>
      <c r="I792" s="98">
        <v>2.8</v>
      </c>
      <c r="J792" s="112">
        <v>2.8</v>
      </c>
      <c r="K792" s="141">
        <v>2.9</v>
      </c>
      <c r="L792" s="99">
        <v>2.8</v>
      </c>
      <c r="M792" s="146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122">
        <v>16</v>
      </c>
    </row>
    <row r="793" spans="1:25">
      <c r="A793" s="128"/>
      <c r="B793" s="107">
        <v>1</v>
      </c>
      <c r="C793" s="96">
        <v>4</v>
      </c>
      <c r="D793" s="98">
        <v>2.9</v>
      </c>
      <c r="E793" s="98">
        <v>2.8</v>
      </c>
      <c r="F793" s="112">
        <v>2.9</v>
      </c>
      <c r="G793" s="98">
        <v>2.67</v>
      </c>
      <c r="H793" s="112">
        <v>2.7339712918660299</v>
      </c>
      <c r="I793" s="98">
        <v>2.8</v>
      </c>
      <c r="J793" s="112">
        <v>2.7</v>
      </c>
      <c r="K793" s="141">
        <v>2.9</v>
      </c>
      <c r="L793" s="99">
        <v>2.5</v>
      </c>
      <c r="M793" s="146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122">
        <v>2.7509547935437872</v>
      </c>
    </row>
    <row r="794" spans="1:25">
      <c r="A794" s="128"/>
      <c r="B794" s="107">
        <v>1</v>
      </c>
      <c r="C794" s="96">
        <v>5</v>
      </c>
      <c r="D794" s="98">
        <v>2.8</v>
      </c>
      <c r="E794" s="98">
        <v>2.9</v>
      </c>
      <c r="F794" s="98">
        <v>2.5</v>
      </c>
      <c r="G794" s="98">
        <v>2.67</v>
      </c>
      <c r="H794" s="98">
        <v>2.66350710900474</v>
      </c>
      <c r="I794" s="98">
        <v>2.6</v>
      </c>
      <c r="J794" s="98">
        <v>2.8</v>
      </c>
      <c r="K794" s="140">
        <v>3</v>
      </c>
      <c r="L794" s="98">
        <v>2.6</v>
      </c>
      <c r="M794" s="146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123"/>
    </row>
    <row r="795" spans="1:25">
      <c r="A795" s="128"/>
      <c r="B795" s="108" t="s">
        <v>142</v>
      </c>
      <c r="C795" s="100"/>
      <c r="D795" s="113">
        <v>2.84</v>
      </c>
      <c r="E795" s="113">
        <v>2.86</v>
      </c>
      <c r="F795" s="113">
        <v>2.7</v>
      </c>
      <c r="G795" s="113">
        <v>2.67</v>
      </c>
      <c r="H795" s="113">
        <v>2.6976383483502984</v>
      </c>
      <c r="I795" s="113">
        <v>2.7800000000000002</v>
      </c>
      <c r="J795" s="113">
        <v>2.7399999999999998</v>
      </c>
      <c r="K795" s="113">
        <v>2.96</v>
      </c>
      <c r="L795" s="113">
        <v>2.7199999999999998</v>
      </c>
      <c r="M795" s="146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123"/>
    </row>
    <row r="796" spans="1:25">
      <c r="A796" s="128"/>
      <c r="B796" s="2" t="s">
        <v>143</v>
      </c>
      <c r="C796" s="124"/>
      <c r="D796" s="99">
        <v>2.8</v>
      </c>
      <c r="E796" s="99">
        <v>2.8</v>
      </c>
      <c r="F796" s="99">
        <v>2.7</v>
      </c>
      <c r="G796" s="99">
        <v>2.67</v>
      </c>
      <c r="H796" s="99">
        <v>2.6854460093896702</v>
      </c>
      <c r="I796" s="99">
        <v>2.8</v>
      </c>
      <c r="J796" s="99">
        <v>2.7</v>
      </c>
      <c r="K796" s="99">
        <v>2.9</v>
      </c>
      <c r="L796" s="99">
        <v>2.8</v>
      </c>
      <c r="M796" s="146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123"/>
    </row>
    <row r="797" spans="1:25">
      <c r="A797" s="128"/>
      <c r="B797" s="2" t="s">
        <v>144</v>
      </c>
      <c r="C797" s="124"/>
      <c r="D797" s="114">
        <v>5.4772255750516662E-2</v>
      </c>
      <c r="E797" s="114">
        <v>8.9442719099991672E-2</v>
      </c>
      <c r="F797" s="114">
        <v>0.15811388300841892</v>
      </c>
      <c r="G797" s="114">
        <v>3.7416573867739444E-2</v>
      </c>
      <c r="H797" s="114">
        <v>3.6950519077449263E-2</v>
      </c>
      <c r="I797" s="114">
        <v>0.10954451150103314</v>
      </c>
      <c r="J797" s="114">
        <v>5.4772255750516419E-2</v>
      </c>
      <c r="K797" s="114">
        <v>8.9442719099991672E-2</v>
      </c>
      <c r="L797" s="114">
        <v>0.16431676725154973</v>
      </c>
      <c r="M797" s="146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125"/>
    </row>
    <row r="798" spans="1:25">
      <c r="A798" s="128"/>
      <c r="B798" s="2" t="s">
        <v>93</v>
      </c>
      <c r="C798" s="124"/>
      <c r="D798" s="101">
        <v>1.9286005545956574E-2</v>
      </c>
      <c r="E798" s="101">
        <v>3.1273678006990095E-2</v>
      </c>
      <c r="F798" s="101">
        <v>5.8560697410525518E-2</v>
      </c>
      <c r="G798" s="101">
        <v>1.4013698077805036E-2</v>
      </c>
      <c r="H798" s="101">
        <v>1.3697358320860845E-2</v>
      </c>
      <c r="I798" s="101">
        <v>3.9404500539939977E-2</v>
      </c>
      <c r="J798" s="101">
        <v>1.9989874361502343E-2</v>
      </c>
      <c r="K798" s="101">
        <v>3.0217134831078268E-2</v>
      </c>
      <c r="L798" s="101">
        <v>6.0410576195422699E-2</v>
      </c>
      <c r="M798" s="146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126"/>
    </row>
    <row r="799" spans="1:25">
      <c r="A799" s="128"/>
      <c r="B799" s="109" t="s">
        <v>145</v>
      </c>
      <c r="C799" s="124"/>
      <c r="D799" s="101">
        <v>3.2368836690880087E-2</v>
      </c>
      <c r="E799" s="101">
        <v>3.9639039766167894E-2</v>
      </c>
      <c r="F799" s="101">
        <v>-1.8522584836135003E-2</v>
      </c>
      <c r="G799" s="101">
        <v>-2.9427889449066935E-2</v>
      </c>
      <c r="H799" s="101">
        <v>-1.9381069190456013E-2</v>
      </c>
      <c r="I799" s="101">
        <v>1.0558227465016667E-2</v>
      </c>
      <c r="J799" s="101">
        <v>-3.9821786855593899E-3</v>
      </c>
      <c r="K799" s="101">
        <v>7.5990055142607371E-2</v>
      </c>
      <c r="L799" s="101">
        <v>-1.1252381760847308E-2</v>
      </c>
      <c r="M799" s="146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126"/>
    </row>
    <row r="800" spans="1:25">
      <c r="B800" s="134"/>
      <c r="C800" s="108"/>
      <c r="D800" s="121"/>
      <c r="E800" s="121"/>
      <c r="F800" s="121"/>
      <c r="G800" s="121"/>
      <c r="H800" s="121"/>
      <c r="I800" s="121"/>
      <c r="J800" s="121"/>
      <c r="K800" s="121"/>
      <c r="L800" s="121"/>
    </row>
    <row r="801" spans="1:25">
      <c r="B801" s="137" t="s">
        <v>227</v>
      </c>
      <c r="Y801" s="122" t="s">
        <v>147</v>
      </c>
    </row>
    <row r="802" spans="1:25">
      <c r="A802" s="116" t="s">
        <v>60</v>
      </c>
      <c r="B802" s="106" t="s">
        <v>113</v>
      </c>
      <c r="C802" s="103" t="s">
        <v>114</v>
      </c>
      <c r="D802" s="104" t="s">
        <v>128</v>
      </c>
      <c r="E802" s="105" t="s">
        <v>128</v>
      </c>
      <c r="F802" s="105" t="s">
        <v>128</v>
      </c>
      <c r="G802" s="146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122">
        <v>1</v>
      </c>
    </row>
    <row r="803" spans="1:25">
      <c r="A803" s="128"/>
      <c r="B803" s="107" t="s">
        <v>129</v>
      </c>
      <c r="C803" s="96" t="s">
        <v>129</v>
      </c>
      <c r="D803" s="144" t="s">
        <v>130</v>
      </c>
      <c r="E803" s="145" t="s">
        <v>135</v>
      </c>
      <c r="F803" s="145" t="s">
        <v>137</v>
      </c>
      <c r="G803" s="146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122" t="s">
        <v>1</v>
      </c>
    </row>
    <row r="804" spans="1:25">
      <c r="A804" s="128"/>
      <c r="B804" s="107"/>
      <c r="C804" s="96"/>
      <c r="D804" s="97" t="s">
        <v>149</v>
      </c>
      <c r="E804" s="98" t="s">
        <v>115</v>
      </c>
      <c r="F804" s="98" t="s">
        <v>149</v>
      </c>
      <c r="G804" s="146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122">
        <v>2</v>
      </c>
    </row>
    <row r="805" spans="1:25">
      <c r="A805" s="128"/>
      <c r="B805" s="107"/>
      <c r="C805" s="96"/>
      <c r="D805" s="120"/>
      <c r="E805" s="120"/>
      <c r="F805" s="120"/>
      <c r="G805" s="146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122">
        <v>2</v>
      </c>
    </row>
    <row r="806" spans="1:25">
      <c r="A806" s="128"/>
      <c r="B806" s="106">
        <v>1</v>
      </c>
      <c r="C806" s="102">
        <v>1</v>
      </c>
      <c r="D806" s="110">
        <v>1.03</v>
      </c>
      <c r="E806" s="138">
        <v>0.26400000000000001</v>
      </c>
      <c r="F806" s="111">
        <v>1.0589999999999999</v>
      </c>
      <c r="G806" s="146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122">
        <v>1</v>
      </c>
    </row>
    <row r="807" spans="1:25">
      <c r="A807" s="128"/>
      <c r="B807" s="107">
        <v>1</v>
      </c>
      <c r="C807" s="96">
        <v>2</v>
      </c>
      <c r="D807" s="98">
        <v>1.02</v>
      </c>
      <c r="E807" s="140">
        <v>0.16700000000000001</v>
      </c>
      <c r="F807" s="112">
        <v>1.0529999999999999</v>
      </c>
      <c r="G807" s="146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122">
        <v>11</v>
      </c>
    </row>
    <row r="808" spans="1:25">
      <c r="A808" s="128"/>
      <c r="B808" s="107">
        <v>1</v>
      </c>
      <c r="C808" s="96">
        <v>3</v>
      </c>
      <c r="D808" s="98">
        <v>1.05</v>
      </c>
      <c r="E808" s="140">
        <v>0.11</v>
      </c>
      <c r="F808" s="112">
        <v>1.0609999999999999</v>
      </c>
      <c r="G808" s="146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122">
        <v>16</v>
      </c>
    </row>
    <row r="809" spans="1:25">
      <c r="A809" s="128"/>
      <c r="B809" s="107">
        <v>1</v>
      </c>
      <c r="C809" s="96">
        <v>4</v>
      </c>
      <c r="D809" s="98">
        <v>1.05</v>
      </c>
      <c r="E809" s="140">
        <v>0.13700000000000001</v>
      </c>
      <c r="F809" s="112">
        <v>1.077</v>
      </c>
      <c r="G809" s="146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122">
        <v>1.0477999999999998</v>
      </c>
    </row>
    <row r="810" spans="1:25">
      <c r="A810" s="128"/>
      <c r="B810" s="107">
        <v>1</v>
      </c>
      <c r="C810" s="96">
        <v>5</v>
      </c>
      <c r="D810" s="98">
        <v>1.0249999999999999</v>
      </c>
      <c r="E810" s="140">
        <v>0.159</v>
      </c>
      <c r="F810" s="98">
        <v>1.0529999999999999</v>
      </c>
      <c r="G810" s="146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123"/>
    </row>
    <row r="811" spans="1:25">
      <c r="A811" s="128"/>
      <c r="B811" s="108" t="s">
        <v>142</v>
      </c>
      <c r="C811" s="100"/>
      <c r="D811" s="113">
        <v>1.0349999999999997</v>
      </c>
      <c r="E811" s="113">
        <v>0.16740000000000002</v>
      </c>
      <c r="F811" s="113">
        <v>1.0606</v>
      </c>
      <c r="G811" s="146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123"/>
    </row>
    <row r="812" spans="1:25">
      <c r="A812" s="128"/>
      <c r="B812" s="2" t="s">
        <v>143</v>
      </c>
      <c r="C812" s="124"/>
      <c r="D812" s="99">
        <v>1.03</v>
      </c>
      <c r="E812" s="99">
        <v>0.159</v>
      </c>
      <c r="F812" s="99">
        <v>1.0589999999999999</v>
      </c>
      <c r="G812" s="146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123"/>
    </row>
    <row r="813" spans="1:25">
      <c r="A813" s="128"/>
      <c r="B813" s="2" t="s">
        <v>144</v>
      </c>
      <c r="C813" s="124"/>
      <c r="D813" s="99">
        <v>1.4142135623730982E-2</v>
      </c>
      <c r="E813" s="99">
        <v>5.8354948376294534E-2</v>
      </c>
      <c r="F813" s="99">
        <v>9.8386991009990835E-3</v>
      </c>
      <c r="G813" s="204"/>
      <c r="H813" s="205"/>
      <c r="I813" s="205"/>
      <c r="J813" s="205"/>
      <c r="K813" s="205"/>
      <c r="L813" s="205"/>
      <c r="M813" s="205"/>
      <c r="N813" s="205"/>
      <c r="O813" s="205"/>
      <c r="P813" s="205"/>
      <c r="Q813" s="205"/>
      <c r="R813" s="205"/>
      <c r="S813" s="205"/>
      <c r="T813" s="205"/>
      <c r="U813" s="205"/>
      <c r="V813" s="205"/>
      <c r="W813" s="205"/>
      <c r="X813" s="205"/>
      <c r="Y813" s="123"/>
    </row>
    <row r="814" spans="1:25">
      <c r="A814" s="128"/>
      <c r="B814" s="2" t="s">
        <v>93</v>
      </c>
      <c r="C814" s="124"/>
      <c r="D814" s="101">
        <v>1.3663899153363272E-2</v>
      </c>
      <c r="E814" s="101">
        <v>0.34859586843664592</v>
      </c>
      <c r="F814" s="101">
        <v>9.2765407326033215E-3</v>
      </c>
      <c r="G814" s="146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126"/>
    </row>
    <row r="815" spans="1:25">
      <c r="A815" s="128"/>
      <c r="B815" s="109" t="s">
        <v>145</v>
      </c>
      <c r="C815" s="124"/>
      <c r="D815" s="101">
        <v>-1.2216071769421744E-2</v>
      </c>
      <c r="E815" s="101">
        <v>-0.84023668639053251</v>
      </c>
      <c r="F815" s="101">
        <v>1.2216071769421744E-2</v>
      </c>
      <c r="G815" s="146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126"/>
    </row>
    <row r="816" spans="1:25">
      <c r="B816" s="134"/>
      <c r="C816" s="108"/>
      <c r="D816" s="121"/>
      <c r="E816" s="121"/>
      <c r="F816" s="121"/>
    </row>
    <row r="817" spans="1:25">
      <c r="B817" s="137" t="s">
        <v>228</v>
      </c>
      <c r="Y817" s="122" t="s">
        <v>147</v>
      </c>
    </row>
    <row r="818" spans="1:25">
      <c r="A818" s="116" t="s">
        <v>61</v>
      </c>
      <c r="B818" s="106" t="s">
        <v>113</v>
      </c>
      <c r="C818" s="103" t="s">
        <v>114</v>
      </c>
      <c r="D818" s="104" t="s">
        <v>128</v>
      </c>
      <c r="E818" s="105" t="s">
        <v>128</v>
      </c>
      <c r="F818" s="105" t="s">
        <v>128</v>
      </c>
      <c r="G818" s="146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22">
        <v>1</v>
      </c>
    </row>
    <row r="819" spans="1:25">
      <c r="A819" s="128"/>
      <c r="B819" s="107" t="s">
        <v>129</v>
      </c>
      <c r="C819" s="96" t="s">
        <v>129</v>
      </c>
      <c r="D819" s="144" t="s">
        <v>130</v>
      </c>
      <c r="E819" s="145" t="s">
        <v>135</v>
      </c>
      <c r="F819" s="145" t="s">
        <v>137</v>
      </c>
      <c r="G819" s="146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22" t="s">
        <v>3</v>
      </c>
    </row>
    <row r="820" spans="1:25">
      <c r="A820" s="128"/>
      <c r="B820" s="107"/>
      <c r="C820" s="96"/>
      <c r="D820" s="97" t="s">
        <v>149</v>
      </c>
      <c r="E820" s="98" t="s">
        <v>149</v>
      </c>
      <c r="F820" s="98" t="s">
        <v>149</v>
      </c>
      <c r="G820" s="146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22">
        <v>3</v>
      </c>
    </row>
    <row r="821" spans="1:25">
      <c r="A821" s="128"/>
      <c r="B821" s="107"/>
      <c r="C821" s="96"/>
      <c r="D821" s="120"/>
      <c r="E821" s="120"/>
      <c r="F821" s="120"/>
      <c r="G821" s="146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22">
        <v>3</v>
      </c>
    </row>
    <row r="822" spans="1:25">
      <c r="A822" s="128"/>
      <c r="B822" s="106">
        <v>1</v>
      </c>
      <c r="C822" s="102">
        <v>1</v>
      </c>
      <c r="D822" s="191">
        <v>0.08</v>
      </c>
      <c r="E822" s="191">
        <v>0.08</v>
      </c>
      <c r="F822" s="193" t="s">
        <v>146</v>
      </c>
      <c r="G822" s="196"/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8">
        <v>1</v>
      </c>
    </row>
    <row r="823" spans="1:25">
      <c r="A823" s="128"/>
      <c r="B823" s="107">
        <v>1</v>
      </c>
      <c r="C823" s="96">
        <v>2</v>
      </c>
      <c r="D823" s="199">
        <v>0.09</v>
      </c>
      <c r="E823" s="199">
        <v>7.0000000000000007E-2</v>
      </c>
      <c r="F823" s="201" t="s">
        <v>146</v>
      </c>
      <c r="G823" s="196"/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8">
        <v>12</v>
      </c>
    </row>
    <row r="824" spans="1:25">
      <c r="A824" s="128"/>
      <c r="B824" s="107">
        <v>1</v>
      </c>
      <c r="C824" s="96">
        <v>3</v>
      </c>
      <c r="D824" s="199">
        <v>0.08</v>
      </c>
      <c r="E824" s="199">
        <v>0.08</v>
      </c>
      <c r="F824" s="201" t="s">
        <v>146</v>
      </c>
      <c r="G824" s="196"/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8">
        <v>16</v>
      </c>
    </row>
    <row r="825" spans="1:25">
      <c r="A825" s="128"/>
      <c r="B825" s="107">
        <v>1</v>
      </c>
      <c r="C825" s="96">
        <v>4</v>
      </c>
      <c r="D825" s="199">
        <v>0.08</v>
      </c>
      <c r="E825" s="199">
        <v>7.0000000000000007E-2</v>
      </c>
      <c r="F825" s="201" t="s">
        <v>146</v>
      </c>
      <c r="G825" s="196"/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8">
        <v>7.9000000000000015E-2</v>
      </c>
    </row>
    <row r="826" spans="1:25">
      <c r="A826" s="128"/>
      <c r="B826" s="107">
        <v>1</v>
      </c>
      <c r="C826" s="96">
        <v>5</v>
      </c>
      <c r="D826" s="199">
        <v>0.09</v>
      </c>
      <c r="E826" s="199">
        <v>7.0000000000000007E-2</v>
      </c>
      <c r="F826" s="200" t="s">
        <v>146</v>
      </c>
      <c r="G826" s="196"/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25"/>
    </row>
    <row r="827" spans="1:25">
      <c r="A827" s="128"/>
      <c r="B827" s="108" t="s">
        <v>142</v>
      </c>
      <c r="C827" s="100"/>
      <c r="D827" s="203">
        <v>8.4000000000000005E-2</v>
      </c>
      <c r="E827" s="203">
        <v>7.400000000000001E-2</v>
      </c>
      <c r="F827" s="203" t="s">
        <v>237</v>
      </c>
      <c r="G827" s="196"/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25"/>
    </row>
    <row r="828" spans="1:25">
      <c r="A828" s="128"/>
      <c r="B828" s="2" t="s">
        <v>143</v>
      </c>
      <c r="C828" s="124"/>
      <c r="D828" s="114">
        <v>0.08</v>
      </c>
      <c r="E828" s="114">
        <v>7.0000000000000007E-2</v>
      </c>
      <c r="F828" s="114" t="s">
        <v>237</v>
      </c>
      <c r="G828" s="196"/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25"/>
    </row>
    <row r="829" spans="1:25">
      <c r="A829" s="128"/>
      <c r="B829" s="2" t="s">
        <v>144</v>
      </c>
      <c r="C829" s="124"/>
      <c r="D829" s="114">
        <v>5.4772255750516587E-3</v>
      </c>
      <c r="E829" s="114">
        <v>5.4772255750516587E-3</v>
      </c>
      <c r="F829" s="114" t="s">
        <v>237</v>
      </c>
      <c r="G829" s="146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125"/>
    </row>
    <row r="830" spans="1:25">
      <c r="A830" s="128"/>
      <c r="B830" s="2" t="s">
        <v>93</v>
      </c>
      <c r="C830" s="124"/>
      <c r="D830" s="101">
        <v>6.5205066369662598E-2</v>
      </c>
      <c r="E830" s="101">
        <v>7.4016561825022406E-2</v>
      </c>
      <c r="F830" s="101" t="s">
        <v>237</v>
      </c>
      <c r="G830" s="146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126"/>
    </row>
    <row r="831" spans="1:25">
      <c r="A831" s="128"/>
      <c r="B831" s="109" t="s">
        <v>145</v>
      </c>
      <c r="C831" s="124"/>
      <c r="D831" s="101">
        <v>6.3291139240506222E-2</v>
      </c>
      <c r="E831" s="101">
        <v>-6.3291139240506333E-2</v>
      </c>
      <c r="F831" s="101" t="s">
        <v>237</v>
      </c>
      <c r="G831" s="146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26"/>
    </row>
    <row r="832" spans="1:25">
      <c r="B832" s="134"/>
      <c r="C832" s="108"/>
      <c r="D832" s="121"/>
      <c r="E832" s="121"/>
      <c r="F832" s="121"/>
    </row>
    <row r="833" spans="1:25">
      <c r="B833" s="137" t="s">
        <v>229</v>
      </c>
      <c r="Y833" s="122" t="s">
        <v>147</v>
      </c>
    </row>
    <row r="834" spans="1:25">
      <c r="A834" s="116" t="s">
        <v>62</v>
      </c>
      <c r="B834" s="106" t="s">
        <v>113</v>
      </c>
      <c r="C834" s="103" t="s">
        <v>114</v>
      </c>
      <c r="D834" s="104" t="s">
        <v>128</v>
      </c>
      <c r="E834" s="14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122">
        <v>1</v>
      </c>
    </row>
    <row r="835" spans="1:25">
      <c r="A835" s="128"/>
      <c r="B835" s="107" t="s">
        <v>129</v>
      </c>
      <c r="C835" s="96" t="s">
        <v>129</v>
      </c>
      <c r="D835" s="144" t="s">
        <v>135</v>
      </c>
      <c r="E835" s="14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22" t="s">
        <v>3</v>
      </c>
    </row>
    <row r="836" spans="1:25">
      <c r="A836" s="128"/>
      <c r="B836" s="107"/>
      <c r="C836" s="96"/>
      <c r="D836" s="97" t="s">
        <v>149</v>
      </c>
      <c r="E836" s="14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22">
        <v>2</v>
      </c>
    </row>
    <row r="837" spans="1:25">
      <c r="A837" s="128"/>
      <c r="B837" s="107"/>
      <c r="C837" s="96"/>
      <c r="D837" s="120"/>
      <c r="E837" s="14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22">
        <v>2</v>
      </c>
    </row>
    <row r="838" spans="1:25">
      <c r="A838" s="128"/>
      <c r="B838" s="106">
        <v>1</v>
      </c>
      <c r="C838" s="102">
        <v>1</v>
      </c>
      <c r="D838" s="110">
        <v>0.3</v>
      </c>
      <c r="E838" s="14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122">
        <v>1</v>
      </c>
    </row>
    <row r="839" spans="1:25">
      <c r="A839" s="128"/>
      <c r="B839" s="107">
        <v>1</v>
      </c>
      <c r="C839" s="96">
        <v>2</v>
      </c>
      <c r="D839" s="98">
        <v>0.3</v>
      </c>
      <c r="E839" s="14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22">
        <v>13</v>
      </c>
    </row>
    <row r="840" spans="1:25">
      <c r="A840" s="128"/>
      <c r="B840" s="107">
        <v>1</v>
      </c>
      <c r="C840" s="96">
        <v>3</v>
      </c>
      <c r="D840" s="98">
        <v>0.3</v>
      </c>
      <c r="E840" s="14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22">
        <v>16</v>
      </c>
    </row>
    <row r="841" spans="1:25">
      <c r="A841" s="128"/>
      <c r="B841" s="107">
        <v>1</v>
      </c>
      <c r="C841" s="96">
        <v>4</v>
      </c>
      <c r="D841" s="98">
        <v>0.3</v>
      </c>
      <c r="E841" s="14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122">
        <v>0.3</v>
      </c>
    </row>
    <row r="842" spans="1:25">
      <c r="A842" s="128"/>
      <c r="B842" s="107">
        <v>1</v>
      </c>
      <c r="C842" s="96">
        <v>5</v>
      </c>
      <c r="D842" s="98">
        <v>0.3</v>
      </c>
      <c r="E842" s="146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123"/>
    </row>
    <row r="843" spans="1:25">
      <c r="A843" s="128"/>
      <c r="B843" s="108" t="s">
        <v>142</v>
      </c>
      <c r="C843" s="100"/>
      <c r="D843" s="113">
        <v>0.3</v>
      </c>
      <c r="E843" s="146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23"/>
    </row>
    <row r="844" spans="1:25">
      <c r="A844" s="128"/>
      <c r="B844" s="2" t="s">
        <v>143</v>
      </c>
      <c r="C844" s="124"/>
      <c r="D844" s="99">
        <v>0.3</v>
      </c>
      <c r="E844" s="146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23"/>
    </row>
    <row r="845" spans="1:25">
      <c r="A845" s="128"/>
      <c r="B845" s="2" t="s">
        <v>144</v>
      </c>
      <c r="C845" s="124"/>
      <c r="D845" s="99">
        <v>0</v>
      </c>
      <c r="E845" s="204"/>
      <c r="F845" s="205"/>
      <c r="G845" s="205"/>
      <c r="H845" s="205"/>
      <c r="I845" s="205"/>
      <c r="J845" s="205"/>
      <c r="K845" s="205"/>
      <c r="L845" s="205"/>
      <c r="M845" s="205"/>
      <c r="N845" s="205"/>
      <c r="O845" s="205"/>
      <c r="P845" s="205"/>
      <c r="Q845" s="205"/>
      <c r="R845" s="205"/>
      <c r="S845" s="205"/>
      <c r="T845" s="205"/>
      <c r="U845" s="205"/>
      <c r="V845" s="205"/>
      <c r="W845" s="205"/>
      <c r="X845" s="205"/>
      <c r="Y845" s="123"/>
    </row>
    <row r="846" spans="1:25">
      <c r="A846" s="128"/>
      <c r="B846" s="2" t="s">
        <v>93</v>
      </c>
      <c r="C846" s="124"/>
      <c r="D846" s="101">
        <v>0</v>
      </c>
      <c r="E846" s="146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26"/>
    </row>
    <row r="847" spans="1:25">
      <c r="A847" s="128"/>
      <c r="B847" s="109" t="s">
        <v>145</v>
      </c>
      <c r="C847" s="124"/>
      <c r="D847" s="101">
        <v>0</v>
      </c>
      <c r="E847" s="146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26"/>
    </row>
    <row r="848" spans="1:25">
      <c r="B848" s="134"/>
      <c r="C848" s="108"/>
      <c r="D848" s="121"/>
    </row>
    <row r="849" spans="1:25">
      <c r="B849" s="137" t="s">
        <v>230</v>
      </c>
      <c r="Y849" s="122" t="s">
        <v>64</v>
      </c>
    </row>
    <row r="850" spans="1:25">
      <c r="A850" s="116" t="s">
        <v>32</v>
      </c>
      <c r="B850" s="106" t="s">
        <v>113</v>
      </c>
      <c r="C850" s="103" t="s">
        <v>114</v>
      </c>
      <c r="D850" s="104" t="s">
        <v>128</v>
      </c>
      <c r="E850" s="105" t="s">
        <v>128</v>
      </c>
      <c r="F850" s="105" t="s">
        <v>128</v>
      </c>
      <c r="G850" s="105" t="s">
        <v>128</v>
      </c>
      <c r="H850" s="105" t="s">
        <v>128</v>
      </c>
      <c r="I850" s="105" t="s">
        <v>128</v>
      </c>
      <c r="J850" s="105" t="s">
        <v>128</v>
      </c>
      <c r="K850" s="105" t="s">
        <v>128</v>
      </c>
      <c r="L850" s="105" t="s">
        <v>128</v>
      </c>
      <c r="M850" s="105" t="s">
        <v>128</v>
      </c>
      <c r="N850" s="146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122">
        <v>1</v>
      </c>
    </row>
    <row r="851" spans="1:25">
      <c r="A851" s="128"/>
      <c r="B851" s="107" t="s">
        <v>129</v>
      </c>
      <c r="C851" s="96" t="s">
        <v>129</v>
      </c>
      <c r="D851" s="144" t="s">
        <v>130</v>
      </c>
      <c r="E851" s="145" t="s">
        <v>131</v>
      </c>
      <c r="F851" s="145" t="s">
        <v>132</v>
      </c>
      <c r="G851" s="145" t="s">
        <v>148</v>
      </c>
      <c r="H851" s="145" t="s">
        <v>133</v>
      </c>
      <c r="I851" s="145" t="s">
        <v>134</v>
      </c>
      <c r="J851" s="145" t="s">
        <v>135</v>
      </c>
      <c r="K851" s="145" t="s">
        <v>136</v>
      </c>
      <c r="L851" s="145" t="s">
        <v>137</v>
      </c>
      <c r="M851" s="145" t="s">
        <v>138</v>
      </c>
      <c r="N851" s="146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122" t="s">
        <v>3</v>
      </c>
    </row>
    <row r="852" spans="1:25">
      <c r="A852" s="128"/>
      <c r="B852" s="107"/>
      <c r="C852" s="96"/>
      <c r="D852" s="97" t="s">
        <v>149</v>
      </c>
      <c r="E852" s="98" t="s">
        <v>149</v>
      </c>
      <c r="F852" s="98" t="s">
        <v>149</v>
      </c>
      <c r="G852" s="98" t="s">
        <v>150</v>
      </c>
      <c r="H852" s="98" t="s">
        <v>149</v>
      </c>
      <c r="I852" s="98" t="s">
        <v>150</v>
      </c>
      <c r="J852" s="98" t="s">
        <v>149</v>
      </c>
      <c r="K852" s="98" t="s">
        <v>149</v>
      </c>
      <c r="L852" s="98" t="s">
        <v>149</v>
      </c>
      <c r="M852" s="98" t="s">
        <v>149</v>
      </c>
      <c r="N852" s="146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122">
        <v>2</v>
      </c>
    </row>
    <row r="853" spans="1:25">
      <c r="A853" s="128"/>
      <c r="B853" s="107"/>
      <c r="C853" s="96"/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46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122">
        <v>3</v>
      </c>
    </row>
    <row r="854" spans="1:25">
      <c r="A854" s="128"/>
      <c r="B854" s="106">
        <v>1</v>
      </c>
      <c r="C854" s="102">
        <v>1</v>
      </c>
      <c r="D854" s="110">
        <v>0.7</v>
      </c>
      <c r="E854" s="110">
        <v>0.7</v>
      </c>
      <c r="F854" s="139">
        <v>0.82920000000000005</v>
      </c>
      <c r="G854" s="110">
        <v>0.68</v>
      </c>
      <c r="H854" s="111">
        <v>0.69</v>
      </c>
      <c r="I854" s="110">
        <v>0.68356807511737105</v>
      </c>
      <c r="J854" s="139">
        <v>0.6</v>
      </c>
      <c r="K854" s="110">
        <v>0.7</v>
      </c>
      <c r="L854" s="110">
        <v>0.7</v>
      </c>
      <c r="M854" s="110">
        <v>0.8</v>
      </c>
      <c r="N854" s="146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122">
        <v>1</v>
      </c>
    </row>
    <row r="855" spans="1:25">
      <c r="A855" s="128"/>
      <c r="B855" s="107">
        <v>1</v>
      </c>
      <c r="C855" s="96">
        <v>2</v>
      </c>
      <c r="D855" s="98">
        <v>0.7</v>
      </c>
      <c r="E855" s="98">
        <v>0.6</v>
      </c>
      <c r="F855" s="141">
        <v>0.77039999999999997</v>
      </c>
      <c r="G855" s="98">
        <v>0.7</v>
      </c>
      <c r="H855" s="112">
        <v>0.72</v>
      </c>
      <c r="I855" s="98">
        <v>0.70541871921182298</v>
      </c>
      <c r="J855" s="141">
        <v>0.7</v>
      </c>
      <c r="K855" s="98">
        <v>0.7</v>
      </c>
      <c r="L855" s="98">
        <v>0.7</v>
      </c>
      <c r="M855" s="98">
        <v>0.7</v>
      </c>
      <c r="N855" s="146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122" t="e">
        <v>#N/A</v>
      </c>
    </row>
    <row r="856" spans="1:25">
      <c r="A856" s="128"/>
      <c r="B856" s="107">
        <v>1</v>
      </c>
      <c r="C856" s="96">
        <v>3</v>
      </c>
      <c r="D856" s="98">
        <v>0.8</v>
      </c>
      <c r="E856" s="98">
        <v>0.7</v>
      </c>
      <c r="F856" s="141">
        <v>0.80500000000000005</v>
      </c>
      <c r="G856" s="98">
        <v>0.71</v>
      </c>
      <c r="H856" s="112">
        <v>0.76</v>
      </c>
      <c r="I856" s="98">
        <v>0.67414634146341501</v>
      </c>
      <c r="J856" s="141">
        <v>0.7</v>
      </c>
      <c r="K856" s="112">
        <v>0.7</v>
      </c>
      <c r="L856" s="99">
        <v>0.8</v>
      </c>
      <c r="M856" s="99">
        <v>0.7</v>
      </c>
      <c r="N856" s="146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122">
        <v>16</v>
      </c>
    </row>
    <row r="857" spans="1:25">
      <c r="A857" s="128"/>
      <c r="B857" s="107">
        <v>1</v>
      </c>
      <c r="C857" s="96">
        <v>4</v>
      </c>
      <c r="D857" s="98">
        <v>0.8</v>
      </c>
      <c r="E857" s="98">
        <v>0.7</v>
      </c>
      <c r="F857" s="141">
        <v>0.78700000000000003</v>
      </c>
      <c r="G857" s="98">
        <v>0.77</v>
      </c>
      <c r="H857" s="112">
        <v>0.71</v>
      </c>
      <c r="I857" s="98">
        <v>0.70717703349282302</v>
      </c>
      <c r="J857" s="141">
        <v>0.6</v>
      </c>
      <c r="K857" s="112">
        <v>0.7</v>
      </c>
      <c r="L857" s="99">
        <v>0.7</v>
      </c>
      <c r="M857" s="99">
        <v>0.7</v>
      </c>
      <c r="N857" s="146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122">
        <v>0.71521510020369972</v>
      </c>
    </row>
    <row r="858" spans="1:25">
      <c r="A858" s="128"/>
      <c r="B858" s="107">
        <v>1</v>
      </c>
      <c r="C858" s="96">
        <v>5</v>
      </c>
      <c r="D858" s="98">
        <v>0.7</v>
      </c>
      <c r="E858" s="98">
        <v>0.6</v>
      </c>
      <c r="F858" s="140">
        <v>0.81269999999999998</v>
      </c>
      <c r="G858" s="98">
        <v>0.83</v>
      </c>
      <c r="H858" s="98">
        <v>0.71</v>
      </c>
      <c r="I858" s="98">
        <v>0.75829383886255897</v>
      </c>
      <c r="J858" s="140">
        <v>0.6</v>
      </c>
      <c r="K858" s="98">
        <v>0.7</v>
      </c>
      <c r="L858" s="98">
        <v>0.8</v>
      </c>
      <c r="M858" s="98">
        <v>0.7</v>
      </c>
      <c r="N858" s="146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123"/>
    </row>
    <row r="859" spans="1:25">
      <c r="A859" s="128"/>
      <c r="B859" s="108" t="s">
        <v>142</v>
      </c>
      <c r="C859" s="100"/>
      <c r="D859" s="113">
        <v>0.74</v>
      </c>
      <c r="E859" s="113">
        <v>0.65999999999999992</v>
      </c>
      <c r="F859" s="113">
        <v>0.80086000000000013</v>
      </c>
      <c r="G859" s="113">
        <v>0.73799999999999999</v>
      </c>
      <c r="H859" s="113">
        <v>0.71799999999999997</v>
      </c>
      <c r="I859" s="113">
        <v>0.70572080162959816</v>
      </c>
      <c r="J859" s="113">
        <v>0.6399999999999999</v>
      </c>
      <c r="K859" s="113">
        <v>0.7</v>
      </c>
      <c r="L859" s="113">
        <v>0.74</v>
      </c>
      <c r="M859" s="113">
        <v>0.72000000000000008</v>
      </c>
      <c r="N859" s="146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123"/>
    </row>
    <row r="860" spans="1:25">
      <c r="A860" s="128"/>
      <c r="B860" s="2" t="s">
        <v>143</v>
      </c>
      <c r="C860" s="124"/>
      <c r="D860" s="99">
        <v>0.7</v>
      </c>
      <c r="E860" s="99">
        <v>0.7</v>
      </c>
      <c r="F860" s="99">
        <v>0.80500000000000005</v>
      </c>
      <c r="G860" s="99">
        <v>0.71</v>
      </c>
      <c r="H860" s="99">
        <v>0.71</v>
      </c>
      <c r="I860" s="99">
        <v>0.70541871921182298</v>
      </c>
      <c r="J860" s="99">
        <v>0.6</v>
      </c>
      <c r="K860" s="99">
        <v>0.7</v>
      </c>
      <c r="L860" s="99">
        <v>0.7</v>
      </c>
      <c r="M860" s="99">
        <v>0.7</v>
      </c>
      <c r="N860" s="146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123"/>
    </row>
    <row r="861" spans="1:25">
      <c r="A861" s="128"/>
      <c r="B861" s="2" t="s">
        <v>144</v>
      </c>
      <c r="C861" s="124"/>
      <c r="D861" s="114">
        <v>5.4772255750516662E-2</v>
      </c>
      <c r="E861" s="114">
        <v>5.4772255750516599E-2</v>
      </c>
      <c r="F861" s="114">
        <v>2.2805657192898451E-2</v>
      </c>
      <c r="G861" s="114">
        <v>6.1400325732034994E-2</v>
      </c>
      <c r="H861" s="114">
        <v>2.5884358211089593E-2</v>
      </c>
      <c r="I861" s="114">
        <v>3.2610680518950767E-2</v>
      </c>
      <c r="J861" s="114">
        <v>5.4772255750516599E-2</v>
      </c>
      <c r="K861" s="114">
        <v>0</v>
      </c>
      <c r="L861" s="114">
        <v>5.4772255750516662E-2</v>
      </c>
      <c r="M861" s="114">
        <v>4.4721359549995836E-2</v>
      </c>
      <c r="N861" s="146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125"/>
    </row>
    <row r="862" spans="1:25">
      <c r="A862" s="128"/>
      <c r="B862" s="2" t="s">
        <v>93</v>
      </c>
      <c r="C862" s="124"/>
      <c r="D862" s="101">
        <v>7.4016561825022517E-2</v>
      </c>
      <c r="E862" s="101">
        <v>8.298826628866153E-2</v>
      </c>
      <c r="F862" s="101">
        <v>2.8476459297378378E-2</v>
      </c>
      <c r="G862" s="101">
        <v>8.3198273349640917E-2</v>
      </c>
      <c r="H862" s="101">
        <v>3.6050638177005004E-2</v>
      </c>
      <c r="I862" s="101">
        <v>4.6209039670714824E-2</v>
      </c>
      <c r="J862" s="101">
        <v>8.5581649610182206E-2</v>
      </c>
      <c r="K862" s="101">
        <v>0</v>
      </c>
      <c r="L862" s="101">
        <v>7.4016561825022517E-2</v>
      </c>
      <c r="M862" s="101">
        <v>6.2112999374994211E-2</v>
      </c>
      <c r="N862" s="146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126"/>
    </row>
    <row r="863" spans="1:25">
      <c r="A863" s="128"/>
      <c r="B863" s="109" t="s">
        <v>145</v>
      </c>
      <c r="C863" s="124"/>
      <c r="D863" s="101">
        <v>3.4653770298251896E-2</v>
      </c>
      <c r="E863" s="101">
        <v>-7.7200691355613249E-2</v>
      </c>
      <c r="F863" s="101">
        <v>0.1197470520014301</v>
      </c>
      <c r="G863" s="101">
        <v>3.1857408756905237E-2</v>
      </c>
      <c r="H863" s="101">
        <v>3.8937933434390892E-3</v>
      </c>
      <c r="I863" s="101">
        <v>-1.3274745697339885E-2</v>
      </c>
      <c r="J863" s="101">
        <v>-0.10516430676907951</v>
      </c>
      <c r="K863" s="101">
        <v>-2.1273460528680621E-2</v>
      </c>
      <c r="L863" s="101">
        <v>3.4653770298251896E-2</v>
      </c>
      <c r="M863" s="101">
        <v>6.6901548847857484E-3</v>
      </c>
      <c r="N863" s="146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126"/>
    </row>
    <row r="864" spans="1:25">
      <c r="B864" s="134"/>
      <c r="C864" s="108"/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</row>
    <row r="865" spans="1:25">
      <c r="B865" s="137" t="s">
        <v>231</v>
      </c>
      <c r="Y865" s="122" t="s">
        <v>147</v>
      </c>
    </row>
    <row r="866" spans="1:25">
      <c r="A866" s="116" t="s">
        <v>63</v>
      </c>
      <c r="B866" s="106" t="s">
        <v>113</v>
      </c>
      <c r="C866" s="103" t="s">
        <v>114</v>
      </c>
      <c r="D866" s="104" t="s">
        <v>128</v>
      </c>
      <c r="E866" s="105" t="s">
        <v>128</v>
      </c>
      <c r="F866" s="105" t="s">
        <v>128</v>
      </c>
      <c r="G866" s="146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122">
        <v>1</v>
      </c>
    </row>
    <row r="867" spans="1:25">
      <c r="A867" s="128"/>
      <c r="B867" s="107" t="s">
        <v>129</v>
      </c>
      <c r="C867" s="96" t="s">
        <v>129</v>
      </c>
      <c r="D867" s="144" t="s">
        <v>130</v>
      </c>
      <c r="E867" s="145" t="s">
        <v>135</v>
      </c>
      <c r="F867" s="145" t="s">
        <v>137</v>
      </c>
      <c r="G867" s="146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122" t="s">
        <v>3</v>
      </c>
    </row>
    <row r="868" spans="1:25">
      <c r="A868" s="128"/>
      <c r="B868" s="107"/>
      <c r="C868" s="96"/>
      <c r="D868" s="97" t="s">
        <v>149</v>
      </c>
      <c r="E868" s="98" t="s">
        <v>149</v>
      </c>
      <c r="F868" s="98" t="s">
        <v>149</v>
      </c>
      <c r="G868" s="146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122">
        <v>0</v>
      </c>
    </row>
    <row r="869" spans="1:25">
      <c r="A869" s="128"/>
      <c r="B869" s="107"/>
      <c r="C869" s="96"/>
      <c r="D869" s="120"/>
      <c r="E869" s="120"/>
      <c r="F869" s="120"/>
      <c r="G869" s="146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122">
        <v>0</v>
      </c>
    </row>
    <row r="870" spans="1:25">
      <c r="A870" s="128"/>
      <c r="B870" s="106">
        <v>1</v>
      </c>
      <c r="C870" s="102">
        <v>1</v>
      </c>
      <c r="D870" s="175">
        <v>154</v>
      </c>
      <c r="E870" s="176">
        <v>57</v>
      </c>
      <c r="F870" s="177">
        <v>155</v>
      </c>
      <c r="G870" s="179"/>
      <c r="H870" s="180"/>
      <c r="I870" s="180"/>
      <c r="J870" s="180"/>
      <c r="K870" s="180"/>
      <c r="L870" s="180"/>
      <c r="M870" s="180"/>
      <c r="N870" s="180"/>
      <c r="O870" s="180"/>
      <c r="P870" s="180"/>
      <c r="Q870" s="180"/>
      <c r="R870" s="180"/>
      <c r="S870" s="180"/>
      <c r="T870" s="180"/>
      <c r="U870" s="180"/>
      <c r="V870" s="180"/>
      <c r="W870" s="180"/>
      <c r="X870" s="180"/>
      <c r="Y870" s="181">
        <v>1</v>
      </c>
    </row>
    <row r="871" spans="1:25">
      <c r="A871" s="128"/>
      <c r="B871" s="107">
        <v>1</v>
      </c>
      <c r="C871" s="96">
        <v>2</v>
      </c>
      <c r="D871" s="182">
        <v>154</v>
      </c>
      <c r="E871" s="183">
        <v>50</v>
      </c>
      <c r="F871" s="184">
        <v>156</v>
      </c>
      <c r="G871" s="179"/>
      <c r="H871" s="180"/>
      <c r="I871" s="180"/>
      <c r="J871" s="180"/>
      <c r="K871" s="180"/>
      <c r="L871" s="180"/>
      <c r="M871" s="180"/>
      <c r="N871" s="180"/>
      <c r="O871" s="180"/>
      <c r="P871" s="180"/>
      <c r="Q871" s="180"/>
      <c r="R871" s="180"/>
      <c r="S871" s="180"/>
      <c r="T871" s="180"/>
      <c r="U871" s="180"/>
      <c r="V871" s="180"/>
      <c r="W871" s="180"/>
      <c r="X871" s="180"/>
      <c r="Y871" s="181">
        <v>14</v>
      </c>
    </row>
    <row r="872" spans="1:25">
      <c r="A872" s="128"/>
      <c r="B872" s="107">
        <v>1</v>
      </c>
      <c r="C872" s="96">
        <v>3</v>
      </c>
      <c r="D872" s="182">
        <v>159</v>
      </c>
      <c r="E872" s="183">
        <v>44</v>
      </c>
      <c r="F872" s="184">
        <v>157</v>
      </c>
      <c r="G872" s="179"/>
      <c r="H872" s="180"/>
      <c r="I872" s="180"/>
      <c r="J872" s="180"/>
      <c r="K872" s="180"/>
      <c r="L872" s="180"/>
      <c r="M872" s="180"/>
      <c r="N872" s="180"/>
      <c r="O872" s="180"/>
      <c r="P872" s="180"/>
      <c r="Q872" s="180"/>
      <c r="R872" s="180"/>
      <c r="S872" s="180"/>
      <c r="T872" s="180"/>
      <c r="U872" s="180"/>
      <c r="V872" s="180"/>
      <c r="W872" s="180"/>
      <c r="X872" s="180"/>
      <c r="Y872" s="181">
        <v>16</v>
      </c>
    </row>
    <row r="873" spans="1:25">
      <c r="A873" s="128"/>
      <c r="B873" s="107">
        <v>1</v>
      </c>
      <c r="C873" s="96">
        <v>4</v>
      </c>
      <c r="D873" s="182">
        <v>156</v>
      </c>
      <c r="E873" s="183">
        <v>44</v>
      </c>
      <c r="F873" s="184">
        <v>157</v>
      </c>
      <c r="G873" s="179"/>
      <c r="H873" s="180"/>
      <c r="I873" s="180"/>
      <c r="J873" s="180"/>
      <c r="K873" s="180"/>
      <c r="L873" s="180"/>
      <c r="M873" s="180"/>
      <c r="N873" s="180"/>
      <c r="O873" s="180"/>
      <c r="P873" s="180"/>
      <c r="Q873" s="180"/>
      <c r="R873" s="180"/>
      <c r="S873" s="180"/>
      <c r="T873" s="180"/>
      <c r="U873" s="180"/>
      <c r="V873" s="180"/>
      <c r="W873" s="180"/>
      <c r="X873" s="180"/>
      <c r="Y873" s="181">
        <v>156</v>
      </c>
    </row>
    <row r="874" spans="1:25">
      <c r="A874" s="128"/>
      <c r="B874" s="107">
        <v>1</v>
      </c>
      <c r="C874" s="96">
        <v>5</v>
      </c>
      <c r="D874" s="182">
        <v>155</v>
      </c>
      <c r="E874" s="183">
        <v>47</v>
      </c>
      <c r="F874" s="182">
        <v>157</v>
      </c>
      <c r="G874" s="179"/>
      <c r="H874" s="180"/>
      <c r="I874" s="180"/>
      <c r="J874" s="180"/>
      <c r="K874" s="180"/>
      <c r="L874" s="180"/>
      <c r="M874" s="180"/>
      <c r="N874" s="180"/>
      <c r="O874" s="180"/>
      <c r="P874" s="180"/>
      <c r="Q874" s="180"/>
      <c r="R874" s="180"/>
      <c r="S874" s="180"/>
      <c r="T874" s="180"/>
      <c r="U874" s="180"/>
      <c r="V874" s="180"/>
      <c r="W874" s="180"/>
      <c r="X874" s="180"/>
      <c r="Y874" s="189"/>
    </row>
    <row r="875" spans="1:25">
      <c r="A875" s="128"/>
      <c r="B875" s="108" t="s">
        <v>142</v>
      </c>
      <c r="C875" s="100"/>
      <c r="D875" s="190">
        <v>155.6</v>
      </c>
      <c r="E875" s="190">
        <v>48.4</v>
      </c>
      <c r="F875" s="190">
        <v>156.4</v>
      </c>
      <c r="G875" s="179"/>
      <c r="H875" s="180"/>
      <c r="I875" s="180"/>
      <c r="J875" s="180"/>
      <c r="K875" s="180"/>
      <c r="L875" s="180"/>
      <c r="M875" s="180"/>
      <c r="N875" s="180"/>
      <c r="O875" s="180"/>
      <c r="P875" s="180"/>
      <c r="Q875" s="180"/>
      <c r="R875" s="180"/>
      <c r="S875" s="180"/>
      <c r="T875" s="180"/>
      <c r="U875" s="180"/>
      <c r="V875" s="180"/>
      <c r="W875" s="180"/>
      <c r="X875" s="180"/>
      <c r="Y875" s="189"/>
    </row>
    <row r="876" spans="1:25">
      <c r="A876" s="128"/>
      <c r="B876" s="2" t="s">
        <v>143</v>
      </c>
      <c r="C876" s="124"/>
      <c r="D876" s="186">
        <v>155</v>
      </c>
      <c r="E876" s="186">
        <v>47</v>
      </c>
      <c r="F876" s="186">
        <v>157</v>
      </c>
      <c r="G876" s="179"/>
      <c r="H876" s="180"/>
      <c r="I876" s="180"/>
      <c r="J876" s="180"/>
      <c r="K876" s="180"/>
      <c r="L876" s="180"/>
      <c r="M876" s="180"/>
      <c r="N876" s="180"/>
      <c r="O876" s="180"/>
      <c r="P876" s="180"/>
      <c r="Q876" s="180"/>
      <c r="R876" s="180"/>
      <c r="S876" s="180"/>
      <c r="T876" s="180"/>
      <c r="U876" s="180"/>
      <c r="V876" s="180"/>
      <c r="W876" s="180"/>
      <c r="X876" s="180"/>
      <c r="Y876" s="189"/>
    </row>
    <row r="877" spans="1:25">
      <c r="A877" s="128"/>
      <c r="B877" s="2" t="s">
        <v>144</v>
      </c>
      <c r="C877" s="124"/>
      <c r="D877" s="186">
        <v>2.0736441353327719</v>
      </c>
      <c r="E877" s="186">
        <v>5.4129474410897434</v>
      </c>
      <c r="F877" s="186">
        <v>0.89442719099991586</v>
      </c>
      <c r="G877" s="179"/>
      <c r="H877" s="180"/>
      <c r="I877" s="180"/>
      <c r="J877" s="180"/>
      <c r="K877" s="180"/>
      <c r="L877" s="180"/>
      <c r="M877" s="180"/>
      <c r="N877" s="180"/>
      <c r="O877" s="180"/>
      <c r="P877" s="180"/>
      <c r="Q877" s="180"/>
      <c r="R877" s="180"/>
      <c r="S877" s="180"/>
      <c r="T877" s="180"/>
      <c r="U877" s="180"/>
      <c r="V877" s="180"/>
      <c r="W877" s="180"/>
      <c r="X877" s="180"/>
      <c r="Y877" s="189"/>
    </row>
    <row r="878" spans="1:25">
      <c r="A878" s="128"/>
      <c r="B878" s="2" t="s">
        <v>93</v>
      </c>
      <c r="C878" s="124"/>
      <c r="D878" s="101">
        <v>1.3326761795197763E-2</v>
      </c>
      <c r="E878" s="101">
        <v>0.11183775704730875</v>
      </c>
      <c r="F878" s="101">
        <v>5.7188439322245254E-3</v>
      </c>
      <c r="G878" s="146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126"/>
    </row>
    <row r="879" spans="1:25">
      <c r="A879" s="128"/>
      <c r="B879" s="109" t="s">
        <v>145</v>
      </c>
      <c r="C879" s="124"/>
      <c r="D879" s="101">
        <v>-2.564102564102555E-3</v>
      </c>
      <c r="E879" s="101">
        <v>-0.68974358974358974</v>
      </c>
      <c r="F879" s="101">
        <v>2.564102564102555E-3</v>
      </c>
      <c r="G879" s="146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126"/>
    </row>
    <row r="880" spans="1:25">
      <c r="B880" s="134"/>
      <c r="C880" s="108"/>
      <c r="D880" s="121"/>
      <c r="E880" s="121"/>
      <c r="F880" s="121"/>
    </row>
    <row r="881" spans="1:25">
      <c r="B881" s="137" t="s">
        <v>232</v>
      </c>
      <c r="Y881" s="122" t="s">
        <v>64</v>
      </c>
    </row>
    <row r="882" spans="1:25">
      <c r="A882" s="116" t="s">
        <v>35</v>
      </c>
      <c r="B882" s="106" t="s">
        <v>113</v>
      </c>
      <c r="C882" s="103" t="s">
        <v>114</v>
      </c>
      <c r="D882" s="104" t="s">
        <v>128</v>
      </c>
      <c r="E882" s="105" t="s">
        <v>128</v>
      </c>
      <c r="F882" s="105" t="s">
        <v>128</v>
      </c>
      <c r="G882" s="105" t="s">
        <v>128</v>
      </c>
      <c r="H882" s="105" t="s">
        <v>128</v>
      </c>
      <c r="I882" s="105" t="s">
        <v>128</v>
      </c>
      <c r="J882" s="105" t="s">
        <v>128</v>
      </c>
      <c r="K882" s="105" t="s">
        <v>128</v>
      </c>
      <c r="L882" s="105" t="s">
        <v>128</v>
      </c>
      <c r="M882" s="146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22">
        <v>1</v>
      </c>
    </row>
    <row r="883" spans="1:25">
      <c r="A883" s="128"/>
      <c r="B883" s="107" t="s">
        <v>129</v>
      </c>
      <c r="C883" s="96" t="s">
        <v>129</v>
      </c>
      <c r="D883" s="144" t="s">
        <v>130</v>
      </c>
      <c r="E883" s="145" t="s">
        <v>131</v>
      </c>
      <c r="F883" s="145" t="s">
        <v>148</v>
      </c>
      <c r="G883" s="145" t="s">
        <v>133</v>
      </c>
      <c r="H883" s="145" t="s">
        <v>134</v>
      </c>
      <c r="I883" s="145" t="s">
        <v>135</v>
      </c>
      <c r="J883" s="145" t="s">
        <v>136</v>
      </c>
      <c r="K883" s="145" t="s">
        <v>137</v>
      </c>
      <c r="L883" s="145" t="s">
        <v>138</v>
      </c>
      <c r="M883" s="146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122" t="s">
        <v>3</v>
      </c>
    </row>
    <row r="884" spans="1:25">
      <c r="A884" s="128"/>
      <c r="B884" s="107"/>
      <c r="C884" s="96"/>
      <c r="D884" s="97" t="s">
        <v>149</v>
      </c>
      <c r="E884" s="98" t="s">
        <v>149</v>
      </c>
      <c r="F884" s="98" t="s">
        <v>150</v>
      </c>
      <c r="G884" s="98" t="s">
        <v>149</v>
      </c>
      <c r="H884" s="98" t="s">
        <v>150</v>
      </c>
      <c r="I884" s="98" t="s">
        <v>149</v>
      </c>
      <c r="J884" s="98" t="s">
        <v>149</v>
      </c>
      <c r="K884" s="98" t="s">
        <v>149</v>
      </c>
      <c r="L884" s="98" t="s">
        <v>149</v>
      </c>
      <c r="M884" s="14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122">
        <v>2</v>
      </c>
    </row>
    <row r="885" spans="1:25">
      <c r="A885" s="128"/>
      <c r="B885" s="107"/>
      <c r="C885" s="96"/>
      <c r="D885" s="120"/>
      <c r="E885" s="120"/>
      <c r="F885" s="120"/>
      <c r="G885" s="120"/>
      <c r="H885" s="120"/>
      <c r="I885" s="120"/>
      <c r="J885" s="120"/>
      <c r="K885" s="120"/>
      <c r="L885" s="120"/>
      <c r="M885" s="14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122">
        <v>3</v>
      </c>
    </row>
    <row r="886" spans="1:25">
      <c r="A886" s="128"/>
      <c r="B886" s="106">
        <v>1</v>
      </c>
      <c r="C886" s="102">
        <v>1</v>
      </c>
      <c r="D886" s="110">
        <v>0.5</v>
      </c>
      <c r="E886" s="138" t="s">
        <v>109</v>
      </c>
      <c r="F886" s="139">
        <v>0.8</v>
      </c>
      <c r="G886" s="110">
        <v>0.5</v>
      </c>
      <c r="H886" s="111">
        <v>0.62441314553990601</v>
      </c>
      <c r="I886" s="138" t="s">
        <v>111</v>
      </c>
      <c r="J886" s="139">
        <v>0.1</v>
      </c>
      <c r="K886" s="110">
        <v>0.4</v>
      </c>
      <c r="L886" s="110">
        <v>0.5</v>
      </c>
      <c r="M886" s="14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22">
        <v>1</v>
      </c>
    </row>
    <row r="887" spans="1:25">
      <c r="A887" s="128"/>
      <c r="B887" s="107">
        <v>1</v>
      </c>
      <c r="C887" s="96">
        <v>2</v>
      </c>
      <c r="D887" s="98">
        <v>0.5</v>
      </c>
      <c r="E887" s="140" t="s">
        <v>109</v>
      </c>
      <c r="F887" s="141">
        <v>0.7</v>
      </c>
      <c r="G887" s="98">
        <v>0.5</v>
      </c>
      <c r="H887" s="112">
        <v>0.55862068965517198</v>
      </c>
      <c r="I887" s="140" t="s">
        <v>111</v>
      </c>
      <c r="J887" s="141">
        <v>0.1</v>
      </c>
      <c r="K887" s="98">
        <v>0.4</v>
      </c>
      <c r="L887" s="98">
        <v>0.5</v>
      </c>
      <c r="M887" s="14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22" t="e">
        <v>#N/A</v>
      </c>
    </row>
    <row r="888" spans="1:25">
      <c r="A888" s="128"/>
      <c r="B888" s="107">
        <v>1</v>
      </c>
      <c r="C888" s="96">
        <v>3</v>
      </c>
      <c r="D888" s="98">
        <v>0.5</v>
      </c>
      <c r="E888" s="140" t="s">
        <v>109</v>
      </c>
      <c r="F888" s="141">
        <v>0.7</v>
      </c>
      <c r="G888" s="98">
        <v>0.5</v>
      </c>
      <c r="H888" s="112">
        <v>0.53170731707317098</v>
      </c>
      <c r="I888" s="140" t="s">
        <v>111</v>
      </c>
      <c r="J888" s="141">
        <v>0.1</v>
      </c>
      <c r="K888" s="112">
        <v>0.5</v>
      </c>
      <c r="L888" s="99">
        <v>0.5</v>
      </c>
      <c r="M888" s="146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22">
        <v>16</v>
      </c>
    </row>
    <row r="889" spans="1:25">
      <c r="A889" s="128"/>
      <c r="B889" s="107">
        <v>1</v>
      </c>
      <c r="C889" s="96">
        <v>4</v>
      </c>
      <c r="D889" s="98">
        <v>0.5</v>
      </c>
      <c r="E889" s="140" t="s">
        <v>109</v>
      </c>
      <c r="F889" s="141">
        <v>0.7</v>
      </c>
      <c r="G889" s="98">
        <v>0.5</v>
      </c>
      <c r="H889" s="112">
        <v>0.57416267942583699</v>
      </c>
      <c r="I889" s="140" t="s">
        <v>111</v>
      </c>
      <c r="J889" s="141">
        <v>0.1</v>
      </c>
      <c r="K889" s="112">
        <v>0.4</v>
      </c>
      <c r="L889" s="99">
        <v>0.5</v>
      </c>
      <c r="M889" s="146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122">
        <v>0.49999217222510939</v>
      </c>
    </row>
    <row r="890" spans="1:25">
      <c r="A890" s="128"/>
      <c r="B890" s="107">
        <v>1</v>
      </c>
      <c r="C890" s="96">
        <v>5</v>
      </c>
      <c r="D890" s="98">
        <v>0.5</v>
      </c>
      <c r="E890" s="140" t="s">
        <v>109</v>
      </c>
      <c r="F890" s="140">
        <v>0.6</v>
      </c>
      <c r="G890" s="98">
        <v>0.5</v>
      </c>
      <c r="H890" s="98">
        <v>0.51090047393364901</v>
      </c>
      <c r="I890" s="140" t="s">
        <v>111</v>
      </c>
      <c r="J890" s="143">
        <v>0.2</v>
      </c>
      <c r="K890" s="98">
        <v>0.5</v>
      </c>
      <c r="L890" s="98">
        <v>0.5</v>
      </c>
      <c r="M890" s="146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23"/>
    </row>
    <row r="891" spans="1:25">
      <c r="A891" s="128"/>
      <c r="B891" s="108" t="s">
        <v>142</v>
      </c>
      <c r="C891" s="100"/>
      <c r="D891" s="113">
        <v>0.5</v>
      </c>
      <c r="E891" s="113" t="s">
        <v>237</v>
      </c>
      <c r="F891" s="113">
        <v>0.70000000000000007</v>
      </c>
      <c r="G891" s="113">
        <v>0.5</v>
      </c>
      <c r="H891" s="113">
        <v>0.55996086112554699</v>
      </c>
      <c r="I891" s="113" t="s">
        <v>237</v>
      </c>
      <c r="J891" s="113">
        <v>0.12000000000000002</v>
      </c>
      <c r="K891" s="113">
        <v>0.44000000000000006</v>
      </c>
      <c r="L891" s="113">
        <v>0.5</v>
      </c>
      <c r="M891" s="146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23"/>
    </row>
    <row r="892" spans="1:25">
      <c r="A892" s="128"/>
      <c r="B892" s="2" t="s">
        <v>143</v>
      </c>
      <c r="C892" s="124"/>
      <c r="D892" s="99">
        <v>0.5</v>
      </c>
      <c r="E892" s="99" t="s">
        <v>237</v>
      </c>
      <c r="F892" s="99">
        <v>0.7</v>
      </c>
      <c r="G892" s="99">
        <v>0.5</v>
      </c>
      <c r="H892" s="99">
        <v>0.55862068965517198</v>
      </c>
      <c r="I892" s="99" t="s">
        <v>237</v>
      </c>
      <c r="J892" s="99">
        <v>0.1</v>
      </c>
      <c r="K892" s="99">
        <v>0.4</v>
      </c>
      <c r="L892" s="99">
        <v>0.5</v>
      </c>
      <c r="M892" s="146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123"/>
    </row>
    <row r="893" spans="1:25">
      <c r="A893" s="128"/>
      <c r="B893" s="2" t="s">
        <v>144</v>
      </c>
      <c r="C893" s="124"/>
      <c r="D893" s="114">
        <v>0</v>
      </c>
      <c r="E893" s="114" t="s">
        <v>237</v>
      </c>
      <c r="F893" s="114">
        <v>7.0710678118654766E-2</v>
      </c>
      <c r="G893" s="114">
        <v>0</v>
      </c>
      <c r="H893" s="114">
        <v>4.3482091174908963E-2</v>
      </c>
      <c r="I893" s="114" t="s">
        <v>237</v>
      </c>
      <c r="J893" s="114">
        <v>4.4721359549995773E-2</v>
      </c>
      <c r="K893" s="114">
        <v>5.4772255750516384E-2</v>
      </c>
      <c r="L893" s="114">
        <v>0</v>
      </c>
      <c r="M893" s="146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125"/>
    </row>
    <row r="894" spans="1:25">
      <c r="A894" s="128"/>
      <c r="B894" s="2" t="s">
        <v>93</v>
      </c>
      <c r="C894" s="124"/>
      <c r="D894" s="101">
        <v>0</v>
      </c>
      <c r="E894" s="101" t="s">
        <v>237</v>
      </c>
      <c r="F894" s="101">
        <v>0.10101525445522108</v>
      </c>
      <c r="G894" s="101">
        <v>0</v>
      </c>
      <c r="H894" s="101">
        <v>7.7652018549132104E-2</v>
      </c>
      <c r="I894" s="101" t="s">
        <v>237</v>
      </c>
      <c r="J894" s="101">
        <v>0.37267799624996473</v>
      </c>
      <c r="K894" s="101">
        <v>0.12448239943299176</v>
      </c>
      <c r="L894" s="101">
        <v>0</v>
      </c>
      <c r="M894" s="146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26"/>
    </row>
    <row r="895" spans="1:25">
      <c r="A895" s="128"/>
      <c r="B895" s="109" t="s">
        <v>145</v>
      </c>
      <c r="C895" s="124"/>
      <c r="D895" s="101">
        <v>1.5655794881386242E-5</v>
      </c>
      <c r="E895" s="101" t="s">
        <v>237</v>
      </c>
      <c r="F895" s="101">
        <v>0.40002191811283394</v>
      </c>
      <c r="G895" s="101">
        <v>1.5655794881386242E-5</v>
      </c>
      <c r="H895" s="101">
        <v>0.11993925551586071</v>
      </c>
      <c r="I895" s="101" t="s">
        <v>237</v>
      </c>
      <c r="J895" s="101">
        <v>-0.75999624260922838</v>
      </c>
      <c r="K895" s="101">
        <v>-0.11998622290050431</v>
      </c>
      <c r="L895" s="101">
        <v>1.5655794881386242E-5</v>
      </c>
      <c r="M895" s="146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26"/>
    </row>
    <row r="896" spans="1:25">
      <c r="B896" s="134"/>
      <c r="C896" s="108"/>
      <c r="D896" s="121"/>
      <c r="E896" s="121"/>
      <c r="F896" s="121"/>
      <c r="G896" s="121"/>
      <c r="H896" s="121"/>
      <c r="I896" s="121"/>
      <c r="J896" s="121"/>
      <c r="K896" s="121"/>
      <c r="L896" s="121"/>
    </row>
    <row r="897" spans="1:25">
      <c r="B897" s="137" t="s">
        <v>233</v>
      </c>
      <c r="Y897" s="122" t="s">
        <v>147</v>
      </c>
    </row>
    <row r="898" spans="1:25">
      <c r="A898" s="116" t="s">
        <v>38</v>
      </c>
      <c r="B898" s="106" t="s">
        <v>113</v>
      </c>
      <c r="C898" s="103" t="s">
        <v>114</v>
      </c>
      <c r="D898" s="104" t="s">
        <v>128</v>
      </c>
      <c r="E898" s="105" t="s">
        <v>128</v>
      </c>
      <c r="F898" s="105" t="s">
        <v>128</v>
      </c>
      <c r="G898" s="146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122">
        <v>1</v>
      </c>
    </row>
    <row r="899" spans="1:25">
      <c r="A899" s="128"/>
      <c r="B899" s="107" t="s">
        <v>129</v>
      </c>
      <c r="C899" s="96" t="s">
        <v>129</v>
      </c>
      <c r="D899" s="144" t="s">
        <v>130</v>
      </c>
      <c r="E899" s="145" t="s">
        <v>135</v>
      </c>
      <c r="F899" s="145" t="s">
        <v>137</v>
      </c>
      <c r="G899" s="146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122" t="s">
        <v>3</v>
      </c>
    </row>
    <row r="900" spans="1:25">
      <c r="A900" s="128"/>
      <c r="B900" s="107"/>
      <c r="C900" s="96"/>
      <c r="D900" s="97" t="s">
        <v>149</v>
      </c>
      <c r="E900" s="98" t="s">
        <v>149</v>
      </c>
      <c r="F900" s="98" t="s">
        <v>149</v>
      </c>
      <c r="G900" s="146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122">
        <v>1</v>
      </c>
    </row>
    <row r="901" spans="1:25">
      <c r="A901" s="128"/>
      <c r="B901" s="107"/>
      <c r="C901" s="96"/>
      <c r="D901" s="120"/>
      <c r="E901" s="120"/>
      <c r="F901" s="120"/>
      <c r="G901" s="146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122">
        <v>1</v>
      </c>
    </row>
    <row r="902" spans="1:25">
      <c r="A902" s="128"/>
      <c r="B902" s="106">
        <v>1</v>
      </c>
      <c r="C902" s="102">
        <v>1</v>
      </c>
      <c r="D902" s="207">
        <v>21.7</v>
      </c>
      <c r="E902" s="207">
        <v>21.2</v>
      </c>
      <c r="F902" s="208">
        <v>21.4</v>
      </c>
      <c r="G902" s="209"/>
      <c r="H902" s="210"/>
      <c r="I902" s="210"/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1">
        <v>1</v>
      </c>
    </row>
    <row r="903" spans="1:25">
      <c r="A903" s="128"/>
      <c r="B903" s="107">
        <v>1</v>
      </c>
      <c r="C903" s="96">
        <v>2</v>
      </c>
      <c r="D903" s="212">
        <v>21.5</v>
      </c>
      <c r="E903" s="212">
        <v>21</v>
      </c>
      <c r="F903" s="213">
        <v>21.4</v>
      </c>
      <c r="G903" s="209"/>
      <c r="H903" s="210"/>
      <c r="I903" s="210"/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1">
        <v>15</v>
      </c>
    </row>
    <row r="904" spans="1:25">
      <c r="A904" s="128"/>
      <c r="B904" s="107">
        <v>1</v>
      </c>
      <c r="C904" s="96">
        <v>3</v>
      </c>
      <c r="D904" s="212">
        <v>22.2</v>
      </c>
      <c r="E904" s="212">
        <v>21.7</v>
      </c>
      <c r="F904" s="213">
        <v>22.7</v>
      </c>
      <c r="G904" s="209"/>
      <c r="H904" s="210"/>
      <c r="I904" s="210"/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1">
        <v>16</v>
      </c>
    </row>
    <row r="905" spans="1:25">
      <c r="A905" s="128"/>
      <c r="B905" s="107">
        <v>1</v>
      </c>
      <c r="C905" s="96">
        <v>4</v>
      </c>
      <c r="D905" s="212">
        <v>22.3</v>
      </c>
      <c r="E905" s="212">
        <v>22.9</v>
      </c>
      <c r="F905" s="213">
        <v>22.6</v>
      </c>
      <c r="G905" s="209"/>
      <c r="H905" s="210"/>
      <c r="I905" s="210"/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1">
        <v>21.880000000000006</v>
      </c>
    </row>
    <row r="906" spans="1:25">
      <c r="A906" s="128"/>
      <c r="B906" s="107">
        <v>1</v>
      </c>
      <c r="C906" s="96">
        <v>5</v>
      </c>
      <c r="D906" s="212">
        <v>21.2</v>
      </c>
      <c r="E906" s="212">
        <v>22</v>
      </c>
      <c r="F906" s="212">
        <v>22.4</v>
      </c>
      <c r="G906" s="209"/>
      <c r="H906" s="210"/>
      <c r="I906" s="210"/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4"/>
    </row>
    <row r="907" spans="1:25">
      <c r="A907" s="128"/>
      <c r="B907" s="108" t="s">
        <v>142</v>
      </c>
      <c r="C907" s="100"/>
      <c r="D907" s="215">
        <v>21.78</v>
      </c>
      <c r="E907" s="215">
        <v>21.76</v>
      </c>
      <c r="F907" s="215">
        <v>22.1</v>
      </c>
      <c r="G907" s="209"/>
      <c r="H907" s="210"/>
      <c r="I907" s="210"/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4"/>
    </row>
    <row r="908" spans="1:25">
      <c r="A908" s="128"/>
      <c r="B908" s="2" t="s">
        <v>143</v>
      </c>
      <c r="C908" s="124"/>
      <c r="D908" s="216">
        <v>21.7</v>
      </c>
      <c r="E908" s="216">
        <v>21.7</v>
      </c>
      <c r="F908" s="216">
        <v>22.4</v>
      </c>
      <c r="G908" s="209"/>
      <c r="H908" s="210"/>
      <c r="I908" s="210"/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4"/>
    </row>
    <row r="909" spans="1:25">
      <c r="A909" s="128"/>
      <c r="B909" s="2" t="s">
        <v>144</v>
      </c>
      <c r="C909" s="124"/>
      <c r="D909" s="216">
        <v>0.46583258795408494</v>
      </c>
      <c r="E909" s="216">
        <v>0.75033325929216244</v>
      </c>
      <c r="F909" s="216">
        <v>0.64807406984078675</v>
      </c>
      <c r="G909" s="209"/>
      <c r="H909" s="210"/>
      <c r="I909" s="210"/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4"/>
    </row>
    <row r="910" spans="1:25">
      <c r="A910" s="128"/>
      <c r="B910" s="2" t="s">
        <v>93</v>
      </c>
      <c r="C910" s="124"/>
      <c r="D910" s="101">
        <v>2.1388089437744947E-2</v>
      </c>
      <c r="E910" s="101">
        <v>3.4482226989529519E-2</v>
      </c>
      <c r="F910" s="101">
        <v>2.9324618544831978E-2</v>
      </c>
      <c r="G910" s="146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126"/>
    </row>
    <row r="911" spans="1:25">
      <c r="A911" s="128"/>
      <c r="B911" s="109" t="s">
        <v>145</v>
      </c>
      <c r="C911" s="124"/>
      <c r="D911" s="101">
        <v>-4.5703839122488432E-3</v>
      </c>
      <c r="E911" s="101">
        <v>-5.4844606946985452E-3</v>
      </c>
      <c r="F911" s="101">
        <v>1.0054844606946833E-2</v>
      </c>
      <c r="G911" s="146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126"/>
    </row>
    <row r="912" spans="1:25">
      <c r="B912" s="134"/>
      <c r="C912" s="108"/>
      <c r="D912" s="121"/>
      <c r="E912" s="121"/>
      <c r="F912" s="121"/>
    </row>
    <row r="913" spans="1:25">
      <c r="B913" s="137" t="s">
        <v>234</v>
      </c>
      <c r="Y913" s="122" t="s">
        <v>147</v>
      </c>
    </row>
    <row r="914" spans="1:25">
      <c r="A914" s="116" t="s">
        <v>41</v>
      </c>
      <c r="B914" s="106" t="s">
        <v>113</v>
      </c>
      <c r="C914" s="103" t="s">
        <v>114</v>
      </c>
      <c r="D914" s="104" t="s">
        <v>128</v>
      </c>
      <c r="E914" s="146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122">
        <v>1</v>
      </c>
    </row>
    <row r="915" spans="1:25">
      <c r="A915" s="128"/>
      <c r="B915" s="107" t="s">
        <v>129</v>
      </c>
      <c r="C915" s="96" t="s">
        <v>129</v>
      </c>
      <c r="D915" s="144" t="s">
        <v>135</v>
      </c>
      <c r="E915" s="14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122" t="s">
        <v>3</v>
      </c>
    </row>
    <row r="916" spans="1:25">
      <c r="A916" s="128"/>
      <c r="B916" s="107"/>
      <c r="C916" s="96"/>
      <c r="D916" s="97" t="s">
        <v>149</v>
      </c>
      <c r="E916" s="146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22">
        <v>2</v>
      </c>
    </row>
    <row r="917" spans="1:25">
      <c r="A917" s="128"/>
      <c r="B917" s="107"/>
      <c r="C917" s="96"/>
      <c r="D917" s="120"/>
      <c r="E917" s="146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22">
        <v>2</v>
      </c>
    </row>
    <row r="918" spans="1:25">
      <c r="A918" s="128"/>
      <c r="B918" s="106">
        <v>1</v>
      </c>
      <c r="C918" s="102">
        <v>1</v>
      </c>
      <c r="D918" s="110">
        <v>1.6</v>
      </c>
      <c r="E918" s="146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122">
        <v>1</v>
      </c>
    </row>
    <row r="919" spans="1:25">
      <c r="A919" s="128"/>
      <c r="B919" s="107">
        <v>1</v>
      </c>
      <c r="C919" s="96">
        <v>2</v>
      </c>
      <c r="D919" s="98">
        <v>1.7</v>
      </c>
      <c r="E919" s="146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122">
        <v>16</v>
      </c>
    </row>
    <row r="920" spans="1:25">
      <c r="A920" s="128"/>
      <c r="B920" s="107">
        <v>1</v>
      </c>
      <c r="C920" s="96">
        <v>3</v>
      </c>
      <c r="D920" s="98">
        <v>1.7</v>
      </c>
      <c r="E920" s="146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22">
        <v>16</v>
      </c>
    </row>
    <row r="921" spans="1:25">
      <c r="A921" s="128"/>
      <c r="B921" s="107">
        <v>1</v>
      </c>
      <c r="C921" s="96">
        <v>4</v>
      </c>
      <c r="D921" s="98">
        <v>1.7</v>
      </c>
      <c r="E921" s="146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22">
        <v>1.6600000000000001</v>
      </c>
    </row>
    <row r="922" spans="1:25">
      <c r="A922" s="128"/>
      <c r="B922" s="107">
        <v>1</v>
      </c>
      <c r="C922" s="96">
        <v>5</v>
      </c>
      <c r="D922" s="98">
        <v>1.6</v>
      </c>
      <c r="E922" s="146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123"/>
    </row>
    <row r="923" spans="1:25">
      <c r="A923" s="128"/>
      <c r="B923" s="108" t="s">
        <v>142</v>
      </c>
      <c r="C923" s="100"/>
      <c r="D923" s="113">
        <v>1.6600000000000001</v>
      </c>
      <c r="E923" s="146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123"/>
    </row>
    <row r="924" spans="1:25">
      <c r="A924" s="128"/>
      <c r="B924" s="2" t="s">
        <v>143</v>
      </c>
      <c r="C924" s="124"/>
      <c r="D924" s="99">
        <v>1.7</v>
      </c>
      <c r="E924" s="146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23"/>
    </row>
    <row r="925" spans="1:25">
      <c r="A925" s="128"/>
      <c r="B925" s="2" t="s">
        <v>144</v>
      </c>
      <c r="C925" s="124"/>
      <c r="D925" s="99">
        <v>5.4772255750516537E-2</v>
      </c>
      <c r="E925" s="204"/>
      <c r="F925" s="205"/>
      <c r="G925" s="205"/>
      <c r="H925" s="205"/>
      <c r="I925" s="205"/>
      <c r="J925" s="205"/>
      <c r="K925" s="205"/>
      <c r="L925" s="205"/>
      <c r="M925" s="205"/>
      <c r="N925" s="205"/>
      <c r="O925" s="205"/>
      <c r="P925" s="205"/>
      <c r="Q925" s="205"/>
      <c r="R925" s="205"/>
      <c r="S925" s="205"/>
      <c r="T925" s="205"/>
      <c r="U925" s="205"/>
      <c r="V925" s="205"/>
      <c r="W925" s="205"/>
      <c r="X925" s="205"/>
      <c r="Y925" s="123"/>
    </row>
    <row r="926" spans="1:25">
      <c r="A926" s="128"/>
      <c r="B926" s="2" t="s">
        <v>93</v>
      </c>
      <c r="C926" s="124"/>
      <c r="D926" s="101">
        <v>3.2995334789467791E-2</v>
      </c>
      <c r="E926" s="146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26"/>
    </row>
    <row r="927" spans="1:25">
      <c r="A927" s="128"/>
      <c r="B927" s="109" t="s">
        <v>145</v>
      </c>
      <c r="C927" s="124"/>
      <c r="D927" s="101">
        <v>0</v>
      </c>
      <c r="E927" s="146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26"/>
    </row>
    <row r="928" spans="1:25">
      <c r="B928" s="134"/>
      <c r="C928" s="108"/>
      <c r="D928" s="121"/>
    </row>
    <row r="929" spans="1:25">
      <c r="B929" s="137" t="s">
        <v>235</v>
      </c>
      <c r="Y929" s="122" t="s">
        <v>64</v>
      </c>
    </row>
    <row r="930" spans="1:25">
      <c r="A930" s="116" t="s">
        <v>44</v>
      </c>
      <c r="B930" s="106" t="s">
        <v>113</v>
      </c>
      <c r="C930" s="103" t="s">
        <v>114</v>
      </c>
      <c r="D930" s="104" t="s">
        <v>128</v>
      </c>
      <c r="E930" s="105" t="s">
        <v>128</v>
      </c>
      <c r="F930" s="105" t="s">
        <v>128</v>
      </c>
      <c r="G930" s="105" t="s">
        <v>128</v>
      </c>
      <c r="H930" s="105" t="s">
        <v>128</v>
      </c>
      <c r="I930" s="105" t="s">
        <v>128</v>
      </c>
      <c r="J930" s="105" t="s">
        <v>128</v>
      </c>
      <c r="K930" s="105" t="s">
        <v>128</v>
      </c>
      <c r="L930" s="105" t="s">
        <v>128</v>
      </c>
      <c r="M930" s="105" t="s">
        <v>128</v>
      </c>
      <c r="N930" s="146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122">
        <v>1</v>
      </c>
    </row>
    <row r="931" spans="1:25">
      <c r="A931" s="128"/>
      <c r="B931" s="107" t="s">
        <v>129</v>
      </c>
      <c r="C931" s="96" t="s">
        <v>129</v>
      </c>
      <c r="D931" s="144" t="s">
        <v>130</v>
      </c>
      <c r="E931" s="145" t="s">
        <v>131</v>
      </c>
      <c r="F931" s="145" t="s">
        <v>132</v>
      </c>
      <c r="G931" s="145" t="s">
        <v>148</v>
      </c>
      <c r="H931" s="145" t="s">
        <v>133</v>
      </c>
      <c r="I931" s="145" t="s">
        <v>134</v>
      </c>
      <c r="J931" s="145" t="s">
        <v>135</v>
      </c>
      <c r="K931" s="145" t="s">
        <v>136</v>
      </c>
      <c r="L931" s="145" t="s">
        <v>137</v>
      </c>
      <c r="M931" s="145" t="s">
        <v>138</v>
      </c>
      <c r="N931" s="146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122" t="s">
        <v>3</v>
      </c>
    </row>
    <row r="932" spans="1:25">
      <c r="A932" s="128"/>
      <c r="B932" s="107"/>
      <c r="C932" s="96"/>
      <c r="D932" s="97" t="s">
        <v>149</v>
      </c>
      <c r="E932" s="98" t="s">
        <v>115</v>
      </c>
      <c r="F932" s="98" t="s">
        <v>115</v>
      </c>
      <c r="G932" s="98" t="s">
        <v>150</v>
      </c>
      <c r="H932" s="98" t="s">
        <v>115</v>
      </c>
      <c r="I932" s="98" t="s">
        <v>150</v>
      </c>
      <c r="J932" s="98" t="s">
        <v>149</v>
      </c>
      <c r="K932" s="98" t="s">
        <v>149</v>
      </c>
      <c r="L932" s="98" t="s">
        <v>149</v>
      </c>
      <c r="M932" s="98" t="s">
        <v>149</v>
      </c>
      <c r="N932" s="146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122">
        <v>0</v>
      </c>
    </row>
    <row r="933" spans="1:25">
      <c r="A933" s="128"/>
      <c r="B933" s="107"/>
      <c r="C933" s="96"/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46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122">
        <v>0</v>
      </c>
    </row>
    <row r="934" spans="1:25">
      <c r="A934" s="128"/>
      <c r="B934" s="106">
        <v>1</v>
      </c>
      <c r="C934" s="102">
        <v>1</v>
      </c>
      <c r="D934" s="175">
        <v>110</v>
      </c>
      <c r="E934" s="176">
        <v>120</v>
      </c>
      <c r="F934" s="177">
        <v>105.77245000000001</v>
      </c>
      <c r="G934" s="175">
        <v>103</v>
      </c>
      <c r="H934" s="177">
        <v>100</v>
      </c>
      <c r="I934" s="175">
        <v>105.577464788732</v>
      </c>
      <c r="J934" s="177">
        <v>115</v>
      </c>
      <c r="K934" s="175">
        <v>101</v>
      </c>
      <c r="L934" s="175">
        <v>107</v>
      </c>
      <c r="M934" s="175">
        <v>115</v>
      </c>
      <c r="N934" s="179"/>
      <c r="O934" s="180"/>
      <c r="P934" s="180"/>
      <c r="Q934" s="180"/>
      <c r="R934" s="180"/>
      <c r="S934" s="180"/>
      <c r="T934" s="180"/>
      <c r="U934" s="180"/>
      <c r="V934" s="180"/>
      <c r="W934" s="180"/>
      <c r="X934" s="180"/>
      <c r="Y934" s="181">
        <v>1</v>
      </c>
    </row>
    <row r="935" spans="1:25">
      <c r="A935" s="128"/>
      <c r="B935" s="107">
        <v>1</v>
      </c>
      <c r="C935" s="96">
        <v>2</v>
      </c>
      <c r="D935" s="182">
        <v>110</v>
      </c>
      <c r="E935" s="183">
        <v>118</v>
      </c>
      <c r="F935" s="184">
        <v>106.39255</v>
      </c>
      <c r="G935" s="182">
        <v>110</v>
      </c>
      <c r="H935" s="184">
        <v>103</v>
      </c>
      <c r="I935" s="182">
        <v>106.472906403941</v>
      </c>
      <c r="J935" s="184">
        <v>111</v>
      </c>
      <c r="K935" s="182">
        <v>103</v>
      </c>
      <c r="L935" s="182">
        <v>111</v>
      </c>
      <c r="M935" s="182">
        <v>111</v>
      </c>
      <c r="N935" s="179"/>
      <c r="O935" s="180"/>
      <c r="P935" s="180"/>
      <c r="Q935" s="180"/>
      <c r="R935" s="180"/>
      <c r="S935" s="180"/>
      <c r="T935" s="180"/>
      <c r="U935" s="180"/>
      <c r="V935" s="180"/>
      <c r="W935" s="180"/>
      <c r="X935" s="180"/>
      <c r="Y935" s="181" t="e">
        <v>#N/A</v>
      </c>
    </row>
    <row r="936" spans="1:25">
      <c r="A936" s="128"/>
      <c r="B936" s="107">
        <v>1</v>
      </c>
      <c r="C936" s="96">
        <v>3</v>
      </c>
      <c r="D936" s="182">
        <v>112</v>
      </c>
      <c r="E936" s="183">
        <v>120</v>
      </c>
      <c r="F936" s="184">
        <v>107.9222</v>
      </c>
      <c r="G936" s="182">
        <v>107</v>
      </c>
      <c r="H936" s="184">
        <v>100</v>
      </c>
      <c r="I936" s="182">
        <v>105.43414634146301</v>
      </c>
      <c r="J936" s="184">
        <v>109</v>
      </c>
      <c r="K936" s="184">
        <v>100</v>
      </c>
      <c r="L936" s="186">
        <v>110</v>
      </c>
      <c r="M936" s="186">
        <v>115</v>
      </c>
      <c r="N936" s="179"/>
      <c r="O936" s="180"/>
      <c r="P936" s="180"/>
      <c r="Q936" s="180"/>
      <c r="R936" s="180"/>
      <c r="S936" s="180"/>
      <c r="T936" s="180"/>
      <c r="U936" s="180"/>
      <c r="V936" s="180"/>
      <c r="W936" s="180"/>
      <c r="X936" s="180"/>
      <c r="Y936" s="181">
        <v>16</v>
      </c>
    </row>
    <row r="937" spans="1:25">
      <c r="A937" s="128"/>
      <c r="B937" s="107">
        <v>1</v>
      </c>
      <c r="C937" s="96">
        <v>4</v>
      </c>
      <c r="D937" s="182">
        <v>110</v>
      </c>
      <c r="E937" s="183">
        <v>122</v>
      </c>
      <c r="F937" s="184">
        <v>107.4074</v>
      </c>
      <c r="G937" s="182">
        <v>100</v>
      </c>
      <c r="H937" s="184">
        <v>103</v>
      </c>
      <c r="I937" s="182">
        <v>105.866028708134</v>
      </c>
      <c r="J937" s="187">
        <v>124</v>
      </c>
      <c r="K937" s="184">
        <v>99</v>
      </c>
      <c r="L937" s="186">
        <v>106</v>
      </c>
      <c r="M937" s="186">
        <v>105</v>
      </c>
      <c r="N937" s="179"/>
      <c r="O937" s="180"/>
      <c r="P937" s="180"/>
      <c r="Q937" s="180"/>
      <c r="R937" s="180"/>
      <c r="S937" s="180"/>
      <c r="T937" s="180"/>
      <c r="U937" s="180"/>
      <c r="V937" s="180"/>
      <c r="W937" s="180"/>
      <c r="X937" s="180"/>
      <c r="Y937" s="181">
        <v>106.81929096968078</v>
      </c>
    </row>
    <row r="938" spans="1:25">
      <c r="A938" s="128"/>
      <c r="B938" s="107">
        <v>1</v>
      </c>
      <c r="C938" s="96">
        <v>5</v>
      </c>
      <c r="D938" s="182">
        <v>109</v>
      </c>
      <c r="E938" s="183">
        <v>118</v>
      </c>
      <c r="F938" s="182">
        <v>106.9329</v>
      </c>
      <c r="G938" s="182">
        <v>104</v>
      </c>
      <c r="H938" s="182">
        <v>97</v>
      </c>
      <c r="I938" s="182">
        <v>105.090047393365</v>
      </c>
      <c r="J938" s="182">
        <v>117</v>
      </c>
      <c r="K938" s="182">
        <v>100</v>
      </c>
      <c r="L938" s="182">
        <v>114</v>
      </c>
      <c r="M938" s="182">
        <v>104</v>
      </c>
      <c r="N938" s="179"/>
      <c r="O938" s="180"/>
      <c r="P938" s="180"/>
      <c r="Q938" s="180"/>
      <c r="R938" s="180"/>
      <c r="S938" s="180"/>
      <c r="T938" s="180"/>
      <c r="U938" s="180"/>
      <c r="V938" s="180"/>
      <c r="W938" s="180"/>
      <c r="X938" s="180"/>
      <c r="Y938" s="189"/>
    </row>
    <row r="939" spans="1:25">
      <c r="A939" s="128"/>
      <c r="B939" s="108" t="s">
        <v>142</v>
      </c>
      <c r="C939" s="100"/>
      <c r="D939" s="190">
        <v>110.2</v>
      </c>
      <c r="E939" s="190">
        <v>119.6</v>
      </c>
      <c r="F939" s="190">
        <v>106.88550000000001</v>
      </c>
      <c r="G939" s="190">
        <v>104.8</v>
      </c>
      <c r="H939" s="190">
        <v>100.6</v>
      </c>
      <c r="I939" s="190">
        <v>105.68811872712699</v>
      </c>
      <c r="J939" s="190">
        <v>115.2</v>
      </c>
      <c r="K939" s="190">
        <v>100.6</v>
      </c>
      <c r="L939" s="190">
        <v>109.6</v>
      </c>
      <c r="M939" s="190">
        <v>110</v>
      </c>
      <c r="N939" s="179"/>
      <c r="O939" s="180"/>
      <c r="P939" s="180"/>
      <c r="Q939" s="180"/>
      <c r="R939" s="180"/>
      <c r="S939" s="180"/>
      <c r="T939" s="180"/>
      <c r="U939" s="180"/>
      <c r="V939" s="180"/>
      <c r="W939" s="180"/>
      <c r="X939" s="180"/>
      <c r="Y939" s="189"/>
    </row>
    <row r="940" spans="1:25">
      <c r="A940" s="128"/>
      <c r="B940" s="2" t="s">
        <v>143</v>
      </c>
      <c r="C940" s="124"/>
      <c r="D940" s="186">
        <v>110</v>
      </c>
      <c r="E940" s="186">
        <v>120</v>
      </c>
      <c r="F940" s="186">
        <v>106.9329</v>
      </c>
      <c r="G940" s="186">
        <v>104</v>
      </c>
      <c r="H940" s="186">
        <v>100</v>
      </c>
      <c r="I940" s="186">
        <v>105.577464788732</v>
      </c>
      <c r="J940" s="186">
        <v>115</v>
      </c>
      <c r="K940" s="186">
        <v>100</v>
      </c>
      <c r="L940" s="186">
        <v>110</v>
      </c>
      <c r="M940" s="186">
        <v>111</v>
      </c>
      <c r="N940" s="179"/>
      <c r="O940" s="180"/>
      <c r="P940" s="180"/>
      <c r="Q940" s="180"/>
      <c r="R940" s="180"/>
      <c r="S940" s="180"/>
      <c r="T940" s="180"/>
      <c r="U940" s="180"/>
      <c r="V940" s="180"/>
      <c r="W940" s="180"/>
      <c r="X940" s="180"/>
      <c r="Y940" s="189"/>
    </row>
    <row r="941" spans="1:25">
      <c r="A941" s="128"/>
      <c r="B941" s="2" t="s">
        <v>144</v>
      </c>
      <c r="C941" s="124"/>
      <c r="D941" s="186">
        <v>1.0954451150103321</v>
      </c>
      <c r="E941" s="186">
        <v>1.6733200530681511</v>
      </c>
      <c r="F941" s="186">
        <v>0.84131641862618922</v>
      </c>
      <c r="G941" s="186">
        <v>3.8340579025361627</v>
      </c>
      <c r="H941" s="186">
        <v>2.5099800796022267</v>
      </c>
      <c r="I941" s="186">
        <v>0.5200911569261355</v>
      </c>
      <c r="J941" s="186">
        <v>5.8480766068853782</v>
      </c>
      <c r="K941" s="186">
        <v>1.51657508881031</v>
      </c>
      <c r="L941" s="186">
        <v>3.2093613071762421</v>
      </c>
      <c r="M941" s="186">
        <v>5.2915026221291814</v>
      </c>
      <c r="N941" s="179"/>
      <c r="O941" s="180"/>
      <c r="P941" s="180"/>
      <c r="Q941" s="180"/>
      <c r="R941" s="180"/>
      <c r="S941" s="180"/>
      <c r="T941" s="180"/>
      <c r="U941" s="180"/>
      <c r="V941" s="180"/>
      <c r="W941" s="180"/>
      <c r="X941" s="180"/>
      <c r="Y941" s="189"/>
    </row>
    <row r="942" spans="1:25">
      <c r="A942" s="128"/>
      <c r="B942" s="2" t="s">
        <v>93</v>
      </c>
      <c r="C942" s="124"/>
      <c r="D942" s="101">
        <v>9.9405182850302379E-3</v>
      </c>
      <c r="E942" s="101">
        <v>1.3990970343379192E-2</v>
      </c>
      <c r="F942" s="101">
        <v>7.871193179862462E-3</v>
      </c>
      <c r="G942" s="101">
        <v>3.6584521970764915E-2</v>
      </c>
      <c r="H942" s="101">
        <v>2.495010019485315E-2</v>
      </c>
      <c r="I942" s="101">
        <v>4.9209992872419591E-3</v>
      </c>
      <c r="J942" s="101">
        <v>5.0764553879213352E-2</v>
      </c>
      <c r="K942" s="101">
        <v>1.507529909354185E-2</v>
      </c>
      <c r="L942" s="101">
        <v>2.9282493678615351E-2</v>
      </c>
      <c r="M942" s="101">
        <v>4.8104569292083468E-2</v>
      </c>
      <c r="N942" s="146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126"/>
    </row>
    <row r="943" spans="1:25">
      <c r="A943" s="128"/>
      <c r="B943" s="109" t="s">
        <v>145</v>
      </c>
      <c r="C943" s="124"/>
      <c r="D943" s="101">
        <v>3.1648862294721525E-2</v>
      </c>
      <c r="E943" s="101">
        <v>0.11964794855216598</v>
      </c>
      <c r="F943" s="101">
        <v>6.198227840514825E-4</v>
      </c>
      <c r="G943" s="101">
        <v>-1.8903804278703973E-2</v>
      </c>
      <c r="H943" s="101">
        <v>-5.8222544946923915E-2</v>
      </c>
      <c r="I943" s="101">
        <v>-1.0589587632395481E-2</v>
      </c>
      <c r="J943" s="101">
        <v>7.8456886899745282E-2</v>
      </c>
      <c r="K943" s="101">
        <v>-5.8222544946923915E-2</v>
      </c>
      <c r="L943" s="101">
        <v>2.6031899342118692E-2</v>
      </c>
      <c r="M943" s="101">
        <v>2.9776541310520654E-2</v>
      </c>
      <c r="N943" s="146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126"/>
    </row>
    <row r="944" spans="1:25">
      <c r="B944" s="134"/>
      <c r="C944" s="108"/>
      <c r="D944" s="121"/>
      <c r="E944" s="121"/>
      <c r="F944" s="121"/>
      <c r="G944" s="121"/>
      <c r="H944" s="121"/>
      <c r="I944" s="121"/>
      <c r="J944" s="121"/>
      <c r="K944" s="121"/>
      <c r="L944" s="121"/>
      <c r="M944" s="121"/>
    </row>
    <row r="945" spans="1:25">
      <c r="B945" s="137" t="s">
        <v>236</v>
      </c>
      <c r="Y945" s="122" t="s">
        <v>147</v>
      </c>
    </row>
    <row r="946" spans="1:25">
      <c r="A946" s="116" t="s">
        <v>45</v>
      </c>
      <c r="B946" s="106" t="s">
        <v>113</v>
      </c>
      <c r="C946" s="103" t="s">
        <v>114</v>
      </c>
      <c r="D946" s="104" t="s">
        <v>128</v>
      </c>
      <c r="E946" s="105" t="s">
        <v>128</v>
      </c>
      <c r="F946" s="105" t="s">
        <v>128</v>
      </c>
      <c r="G946" s="146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122">
        <v>1</v>
      </c>
    </row>
    <row r="947" spans="1:25">
      <c r="A947" s="128"/>
      <c r="B947" s="107" t="s">
        <v>129</v>
      </c>
      <c r="C947" s="96" t="s">
        <v>129</v>
      </c>
      <c r="D947" s="144" t="s">
        <v>130</v>
      </c>
      <c r="E947" s="145" t="s">
        <v>135</v>
      </c>
      <c r="F947" s="145" t="s">
        <v>137</v>
      </c>
      <c r="G947" s="146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122" t="s">
        <v>3</v>
      </c>
    </row>
    <row r="948" spans="1:25">
      <c r="A948" s="128"/>
      <c r="B948" s="107"/>
      <c r="C948" s="96"/>
      <c r="D948" s="97" t="s">
        <v>149</v>
      </c>
      <c r="E948" s="98" t="s">
        <v>149</v>
      </c>
      <c r="F948" s="98" t="s">
        <v>149</v>
      </c>
      <c r="G948" s="146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122">
        <v>0</v>
      </c>
    </row>
    <row r="949" spans="1:25">
      <c r="A949" s="128"/>
      <c r="B949" s="107"/>
      <c r="C949" s="96"/>
      <c r="D949" s="120"/>
      <c r="E949" s="120"/>
      <c r="F949" s="120"/>
      <c r="G949" s="146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122">
        <v>0</v>
      </c>
    </row>
    <row r="950" spans="1:25">
      <c r="A950" s="128"/>
      <c r="B950" s="106">
        <v>1</v>
      </c>
      <c r="C950" s="102">
        <v>1</v>
      </c>
      <c r="D950" s="175">
        <v>141</v>
      </c>
      <c r="E950" s="176">
        <v>75</v>
      </c>
      <c r="F950" s="177">
        <v>135.80000000000001</v>
      </c>
      <c r="G950" s="179"/>
      <c r="H950" s="180"/>
      <c r="I950" s="180"/>
      <c r="J950" s="180"/>
      <c r="K950" s="180"/>
      <c r="L950" s="180"/>
      <c r="M950" s="180"/>
      <c r="N950" s="180"/>
      <c r="O950" s="180"/>
      <c r="P950" s="180"/>
      <c r="Q950" s="180"/>
      <c r="R950" s="180"/>
      <c r="S950" s="180"/>
      <c r="T950" s="180"/>
      <c r="U950" s="180"/>
      <c r="V950" s="180"/>
      <c r="W950" s="180"/>
      <c r="X950" s="180"/>
      <c r="Y950" s="181">
        <v>1</v>
      </c>
    </row>
    <row r="951" spans="1:25">
      <c r="A951" s="128"/>
      <c r="B951" s="107">
        <v>1</v>
      </c>
      <c r="C951" s="96">
        <v>2</v>
      </c>
      <c r="D951" s="182">
        <v>139</v>
      </c>
      <c r="E951" s="183">
        <v>43</v>
      </c>
      <c r="F951" s="184">
        <v>135.4</v>
      </c>
      <c r="G951" s="179"/>
      <c r="H951" s="180"/>
      <c r="I951" s="180"/>
      <c r="J951" s="180"/>
      <c r="K951" s="180"/>
      <c r="L951" s="180"/>
      <c r="M951" s="180"/>
      <c r="N951" s="180"/>
      <c r="O951" s="180"/>
      <c r="P951" s="180"/>
      <c r="Q951" s="180"/>
      <c r="R951" s="180"/>
      <c r="S951" s="180"/>
      <c r="T951" s="180"/>
      <c r="U951" s="180"/>
      <c r="V951" s="180"/>
      <c r="W951" s="180"/>
      <c r="X951" s="180"/>
      <c r="Y951" s="181">
        <v>17</v>
      </c>
    </row>
    <row r="952" spans="1:25">
      <c r="A952" s="128"/>
      <c r="B952" s="107">
        <v>1</v>
      </c>
      <c r="C952" s="96">
        <v>3</v>
      </c>
      <c r="D952" s="182">
        <v>141.5</v>
      </c>
      <c r="E952" s="183">
        <v>43</v>
      </c>
      <c r="F952" s="184">
        <v>145.30000000000001</v>
      </c>
      <c r="G952" s="179"/>
      <c r="H952" s="180"/>
      <c r="I952" s="180"/>
      <c r="J952" s="180"/>
      <c r="K952" s="180"/>
      <c r="L952" s="180"/>
      <c r="M952" s="180"/>
      <c r="N952" s="180"/>
      <c r="O952" s="180"/>
      <c r="P952" s="180"/>
      <c r="Q952" s="180"/>
      <c r="R952" s="180"/>
      <c r="S952" s="180"/>
      <c r="T952" s="180"/>
      <c r="U952" s="180"/>
      <c r="V952" s="180"/>
      <c r="W952" s="180"/>
      <c r="X952" s="180"/>
      <c r="Y952" s="181">
        <v>16</v>
      </c>
    </row>
    <row r="953" spans="1:25">
      <c r="A953" s="128"/>
      <c r="B953" s="107">
        <v>1</v>
      </c>
      <c r="C953" s="96">
        <v>4</v>
      </c>
      <c r="D953" s="182">
        <v>143</v>
      </c>
      <c r="E953" s="183">
        <v>35</v>
      </c>
      <c r="F953" s="184">
        <v>142.19999999999999</v>
      </c>
      <c r="G953" s="179"/>
      <c r="H953" s="180"/>
      <c r="I953" s="180"/>
      <c r="J953" s="180"/>
      <c r="K953" s="180"/>
      <c r="L953" s="180"/>
      <c r="M953" s="180"/>
      <c r="N953" s="180"/>
      <c r="O953" s="180"/>
      <c r="P953" s="180"/>
      <c r="Q953" s="180"/>
      <c r="R953" s="180"/>
      <c r="S953" s="180"/>
      <c r="T953" s="180"/>
      <c r="U953" s="180"/>
      <c r="V953" s="180"/>
      <c r="W953" s="180"/>
      <c r="X953" s="180"/>
      <c r="Y953" s="181">
        <v>140.12</v>
      </c>
    </row>
    <row r="954" spans="1:25">
      <c r="A954" s="128"/>
      <c r="B954" s="107">
        <v>1</v>
      </c>
      <c r="C954" s="96">
        <v>5</v>
      </c>
      <c r="D954" s="182">
        <v>138.5</v>
      </c>
      <c r="E954" s="183">
        <v>29</v>
      </c>
      <c r="F954" s="182">
        <v>139.5</v>
      </c>
      <c r="G954" s="179"/>
      <c r="H954" s="180"/>
      <c r="I954" s="180"/>
      <c r="J954" s="180"/>
      <c r="K954" s="180"/>
      <c r="L954" s="180"/>
      <c r="M954" s="180"/>
      <c r="N954" s="180"/>
      <c r="O954" s="180"/>
      <c r="P954" s="180"/>
      <c r="Q954" s="180"/>
      <c r="R954" s="180"/>
      <c r="S954" s="180"/>
      <c r="T954" s="180"/>
      <c r="U954" s="180"/>
      <c r="V954" s="180"/>
      <c r="W954" s="180"/>
      <c r="X954" s="180"/>
      <c r="Y954" s="189"/>
    </row>
    <row r="955" spans="1:25">
      <c r="A955" s="128"/>
      <c r="B955" s="108" t="s">
        <v>142</v>
      </c>
      <c r="C955" s="100"/>
      <c r="D955" s="190">
        <v>140.6</v>
      </c>
      <c r="E955" s="190">
        <v>45</v>
      </c>
      <c r="F955" s="190">
        <v>139.64000000000001</v>
      </c>
      <c r="G955" s="179"/>
      <c r="H955" s="180"/>
      <c r="I955" s="180"/>
      <c r="J955" s="180"/>
      <c r="K955" s="180"/>
      <c r="L955" s="180"/>
      <c r="M955" s="180"/>
      <c r="N955" s="180"/>
      <c r="O955" s="180"/>
      <c r="P955" s="180"/>
      <c r="Q955" s="180"/>
      <c r="R955" s="180"/>
      <c r="S955" s="180"/>
      <c r="T955" s="180"/>
      <c r="U955" s="180"/>
      <c r="V955" s="180"/>
      <c r="W955" s="180"/>
      <c r="X955" s="180"/>
      <c r="Y955" s="189"/>
    </row>
    <row r="956" spans="1:25">
      <c r="A956" s="128"/>
      <c r="B956" s="2" t="s">
        <v>143</v>
      </c>
      <c r="C956" s="124"/>
      <c r="D956" s="186">
        <v>141</v>
      </c>
      <c r="E956" s="186">
        <v>43</v>
      </c>
      <c r="F956" s="186">
        <v>139.5</v>
      </c>
      <c r="G956" s="179"/>
      <c r="H956" s="180"/>
      <c r="I956" s="180"/>
      <c r="J956" s="180"/>
      <c r="K956" s="180"/>
      <c r="L956" s="180"/>
      <c r="M956" s="180"/>
      <c r="N956" s="180"/>
      <c r="O956" s="180"/>
      <c r="P956" s="180"/>
      <c r="Q956" s="180"/>
      <c r="R956" s="180"/>
      <c r="S956" s="180"/>
      <c r="T956" s="180"/>
      <c r="U956" s="180"/>
      <c r="V956" s="180"/>
      <c r="W956" s="180"/>
      <c r="X956" s="180"/>
      <c r="Y956" s="189"/>
    </row>
    <row r="957" spans="1:25">
      <c r="A957" s="128"/>
      <c r="B957" s="2" t="s">
        <v>144</v>
      </c>
      <c r="C957" s="124"/>
      <c r="D957" s="186">
        <v>1.8506755523321747</v>
      </c>
      <c r="E957" s="186">
        <v>17.776388834631177</v>
      </c>
      <c r="F957" s="186">
        <v>4.2229136860703163</v>
      </c>
      <c r="G957" s="179"/>
      <c r="H957" s="180"/>
      <c r="I957" s="180"/>
      <c r="J957" s="180"/>
      <c r="K957" s="180"/>
      <c r="L957" s="180"/>
      <c r="M957" s="180"/>
      <c r="N957" s="180"/>
      <c r="O957" s="180"/>
      <c r="P957" s="180"/>
      <c r="Q957" s="180"/>
      <c r="R957" s="180"/>
      <c r="S957" s="180"/>
      <c r="T957" s="180"/>
      <c r="U957" s="180"/>
      <c r="V957" s="180"/>
      <c r="W957" s="180"/>
      <c r="X957" s="180"/>
      <c r="Y957" s="189"/>
    </row>
    <row r="958" spans="1:25">
      <c r="A958" s="128"/>
      <c r="B958" s="2" t="s">
        <v>93</v>
      </c>
      <c r="C958" s="124"/>
      <c r="D958" s="101">
        <v>1.3162699518721016E-2</v>
      </c>
      <c r="E958" s="101">
        <v>0.39503086299180395</v>
      </c>
      <c r="F958" s="101">
        <v>3.0241432870741304E-2</v>
      </c>
      <c r="G958" s="146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126"/>
    </row>
    <row r="959" spans="1:25">
      <c r="A959" s="128"/>
      <c r="B959" s="109" t="s">
        <v>145</v>
      </c>
      <c r="C959" s="124"/>
      <c r="D959" s="101">
        <v>3.4256351698542797E-3</v>
      </c>
      <c r="E959" s="101">
        <v>-0.67884670282614901</v>
      </c>
      <c r="F959" s="101">
        <v>-3.4256351698543908E-3</v>
      </c>
      <c r="G959" s="146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126"/>
    </row>
    <row r="960" spans="1:25">
      <c r="B960" s="134"/>
      <c r="C960" s="108"/>
      <c r="D960" s="121"/>
      <c r="E960" s="121"/>
      <c r="F960" s="121"/>
    </row>
  </sheetData>
  <dataConsolidate/>
  <conditionalFormatting sqref="C27:C32 C43:C48 C59:C64 C75:C80 C91:C96 C107:C112 C123:C128 C139:C144 C155:C160 C171:C176 C187:C192 C203:C208 C219:C224 C235:C240 C251:C256 C267:C272 C283:C288 C299:C304 C315:C320 C331:C336 C347:C352 C363:C368 C379:C384 C395:C400 C411:C416 C427:C432 C443:C448 C459:C464 C475:C480 C491:C496 C507:C512 C523:C528 C539:C544 C555:C560 C571:C576 C587:C592 C603:C608 C619:C624 C635:C640 C651:C656 C667:C672 C683:C688 C699:C704 C715:C720 C731:C736 C747:C752 C763:C768 C779:C784 C795:C800 C811:C816 C827:C832 C843:C848 C859:C864 C875:C880 C891:C896 C907:C912 C923:C928 C939:C944 C955:C960 C2:M16 D18:F32 D34:L48 D50:L64 D66:F80 D82:L96 D98:F112 D114:L128 D130:F144 D146:M160 D162:F176 D178:E192 D194:M208 D210:D224 D226:D240 D242:D256 D258:J272 D274:E288 D290:D304 D306:E320 D322:F336 D338:D352 D354:F368 D370:F384 D386:F400 D402:F416 D418:D432 D434:F448 D450:F464 D466:M480 D482:F496 D498:F512 D514:D528 D530:M544 D546:F560 D562:M576 D578:D592 D594:F608 D610:F624 D626:F640 D642:L656 D658:F672 D674:F688 D690:D704 D706:L720 D722:F736 D738:F752 D754:D768 D770:F784 D786:L800 D802:F816 D818:F832 D834:D848 D850:M864 D866:F880 D882:L896 D898:F912 D914:D928 D930:M944 D946:F960">
    <cfRule type="expression" dxfId="120" priority="537" stopIfTrue="1">
      <formula>AND(ISBLANK(INDIRECT(Anlyt_LabRefLastCol)),ISBLANK(INDIRECT(Anlyt_LabRefThisCol)))</formula>
    </cfRule>
    <cfRule type="expression" dxfId="119" priority="538">
      <formula>ISBLANK(INDIRECT(Anlyt_LabRefThisCol))</formula>
    </cfRule>
  </conditionalFormatting>
  <conditionalFormatting sqref="B6:M10 B22:F26 B38:L42 B54:L58 B70:F74 B86:L90 B102:F106 B118:L122 B134:F138 B150:M154 B166:F170 B182:E186 B198:M202 B214:D218 B230:D234 B246:D250 B262:J266 B278:E282 B294:D298 B310:E314 B326:F330 B342:D346 B358:F362 B374:F378 B390:F394 B406:F410 B422:D426 B438:F442 B454:F458 B470:M474 B486:F490 B502:F506 B518:D522 B534:M538 B550:F554 B566:M570 B582:D586 B598:F602 B614:F618 B630:F634 B646:L650 B662:F666 B678:F682 B694:D698 B710:L714 B726:F730 B742:F746 B758:D762 B774:F778 B790:L794 B806:F810 B822:F826 B838:D842 B854:M858 B870:F874 B886:L890 B902:F906 B918:D922 B934:M938 B950:F954">
    <cfRule type="expression" dxfId="118" priority="539">
      <formula>AND($B6&lt;&gt;$B5,NOT(ISBLANK(INDIRECT(Anlyt_LabRefThisCol))))</formula>
    </cfRule>
  </conditionalFormatting>
  <conditionalFormatting sqref="C18:C26">
    <cfRule type="expression" dxfId="117" priority="528" stopIfTrue="1">
      <formula>AND(ISBLANK(INDIRECT(Anlyt_LabRefLastCol)),ISBLANK(INDIRECT(Anlyt_LabRefThisCol)))</formula>
    </cfRule>
    <cfRule type="expression" dxfId="116" priority="529">
      <formula>ISBLANK(INDIRECT(Anlyt_LabRefThisCol))</formula>
    </cfRule>
  </conditionalFormatting>
  <conditionalFormatting sqref="C34:C42">
    <cfRule type="expression" dxfId="115" priority="519" stopIfTrue="1">
      <formula>AND(ISBLANK(INDIRECT(Anlyt_LabRefLastCol)),ISBLANK(INDIRECT(Anlyt_LabRefThisCol)))</formula>
    </cfRule>
    <cfRule type="expression" dxfId="114" priority="520">
      <formula>ISBLANK(INDIRECT(Anlyt_LabRefThisCol))</formula>
    </cfRule>
  </conditionalFormatting>
  <conditionalFormatting sqref="C50:C58">
    <cfRule type="expression" dxfId="113" priority="510" stopIfTrue="1">
      <formula>AND(ISBLANK(INDIRECT(Anlyt_LabRefLastCol)),ISBLANK(INDIRECT(Anlyt_LabRefThisCol)))</formula>
    </cfRule>
    <cfRule type="expression" dxfId="112" priority="511">
      <formula>ISBLANK(INDIRECT(Anlyt_LabRefThisCol))</formula>
    </cfRule>
  </conditionalFormatting>
  <conditionalFormatting sqref="C66:C74">
    <cfRule type="expression" dxfId="111" priority="501" stopIfTrue="1">
      <formula>AND(ISBLANK(INDIRECT(Anlyt_LabRefLastCol)),ISBLANK(INDIRECT(Anlyt_LabRefThisCol)))</formula>
    </cfRule>
    <cfRule type="expression" dxfId="110" priority="502">
      <formula>ISBLANK(INDIRECT(Anlyt_LabRefThisCol))</formula>
    </cfRule>
  </conditionalFormatting>
  <conditionalFormatting sqref="C82:C90">
    <cfRule type="expression" dxfId="109" priority="492" stopIfTrue="1">
      <formula>AND(ISBLANK(INDIRECT(Anlyt_LabRefLastCol)),ISBLANK(INDIRECT(Anlyt_LabRefThisCol)))</formula>
    </cfRule>
    <cfRule type="expression" dxfId="108" priority="493">
      <formula>ISBLANK(INDIRECT(Anlyt_LabRefThisCol))</formula>
    </cfRule>
  </conditionalFormatting>
  <conditionalFormatting sqref="C98:C106">
    <cfRule type="expression" dxfId="107" priority="483" stopIfTrue="1">
      <formula>AND(ISBLANK(INDIRECT(Anlyt_LabRefLastCol)),ISBLANK(INDIRECT(Anlyt_LabRefThisCol)))</formula>
    </cfRule>
    <cfRule type="expression" dxfId="106" priority="484">
      <formula>ISBLANK(INDIRECT(Anlyt_LabRefThisCol))</formula>
    </cfRule>
  </conditionalFormatting>
  <conditionalFormatting sqref="C114:C122">
    <cfRule type="expression" dxfId="105" priority="474" stopIfTrue="1">
      <formula>AND(ISBLANK(INDIRECT(Anlyt_LabRefLastCol)),ISBLANK(INDIRECT(Anlyt_LabRefThisCol)))</formula>
    </cfRule>
    <cfRule type="expression" dxfId="104" priority="475">
      <formula>ISBLANK(INDIRECT(Anlyt_LabRefThisCol))</formula>
    </cfRule>
  </conditionalFormatting>
  <conditionalFormatting sqref="C130:C138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146:C154">
    <cfRule type="expression" dxfId="101" priority="456" stopIfTrue="1">
      <formula>AND(ISBLANK(INDIRECT(Anlyt_LabRefLastCol)),ISBLANK(INDIRECT(Anlyt_LabRefThisCol)))</formula>
    </cfRule>
    <cfRule type="expression" dxfId="100" priority="457">
      <formula>ISBLANK(INDIRECT(Anlyt_LabRefThisCol))</formula>
    </cfRule>
  </conditionalFormatting>
  <conditionalFormatting sqref="C162:C170">
    <cfRule type="expression" dxfId="99" priority="447" stopIfTrue="1">
      <formula>AND(ISBLANK(INDIRECT(Anlyt_LabRefLastCol)),ISBLANK(INDIRECT(Anlyt_LabRefThisCol)))</formula>
    </cfRule>
    <cfRule type="expression" dxfId="98" priority="448">
      <formula>ISBLANK(INDIRECT(Anlyt_LabRefThisCol))</formula>
    </cfRule>
  </conditionalFormatting>
  <conditionalFormatting sqref="C178:C186">
    <cfRule type="expression" dxfId="97" priority="438" stopIfTrue="1">
      <formula>AND(ISBLANK(INDIRECT(Anlyt_LabRefLastCol)),ISBLANK(INDIRECT(Anlyt_LabRefThisCol)))</formula>
    </cfRule>
    <cfRule type="expression" dxfId="96" priority="439">
      <formula>ISBLANK(INDIRECT(Anlyt_LabRefThisCol))</formula>
    </cfRule>
  </conditionalFormatting>
  <conditionalFormatting sqref="C194:C202">
    <cfRule type="expression" dxfId="95" priority="429" stopIfTrue="1">
      <formula>AND(ISBLANK(INDIRECT(Anlyt_LabRefLastCol)),ISBLANK(INDIRECT(Anlyt_LabRefThisCol)))</formula>
    </cfRule>
    <cfRule type="expression" dxfId="94" priority="430">
      <formula>ISBLANK(INDIRECT(Anlyt_LabRefThisCol))</formula>
    </cfRule>
  </conditionalFormatting>
  <conditionalFormatting sqref="C210:C218">
    <cfRule type="expression" dxfId="93" priority="420" stopIfTrue="1">
      <formula>AND(ISBLANK(INDIRECT(Anlyt_LabRefLastCol)),ISBLANK(INDIRECT(Anlyt_LabRefThisCol)))</formula>
    </cfRule>
    <cfRule type="expression" dxfId="92" priority="421">
      <formula>ISBLANK(INDIRECT(Anlyt_LabRefThisCol))</formula>
    </cfRule>
  </conditionalFormatting>
  <conditionalFormatting sqref="C226:C234">
    <cfRule type="expression" dxfId="91" priority="411" stopIfTrue="1">
      <formula>AND(ISBLANK(INDIRECT(Anlyt_LabRefLastCol)),ISBLANK(INDIRECT(Anlyt_LabRefThisCol)))</formula>
    </cfRule>
    <cfRule type="expression" dxfId="90" priority="412">
      <formula>ISBLANK(INDIRECT(Anlyt_LabRefThisCol))</formula>
    </cfRule>
  </conditionalFormatting>
  <conditionalFormatting sqref="C242:C250">
    <cfRule type="expression" dxfId="89" priority="402" stopIfTrue="1">
      <formula>AND(ISBLANK(INDIRECT(Anlyt_LabRefLastCol)),ISBLANK(INDIRECT(Anlyt_LabRefThisCol)))</formula>
    </cfRule>
    <cfRule type="expression" dxfId="88" priority="403">
      <formula>ISBLANK(INDIRECT(Anlyt_LabRefThisCol))</formula>
    </cfRule>
  </conditionalFormatting>
  <conditionalFormatting sqref="C258:C266">
    <cfRule type="expression" dxfId="87" priority="393" stopIfTrue="1">
      <formula>AND(ISBLANK(INDIRECT(Anlyt_LabRefLastCol)),ISBLANK(INDIRECT(Anlyt_LabRefThisCol)))</formula>
    </cfRule>
    <cfRule type="expression" dxfId="86" priority="394">
      <formula>ISBLANK(INDIRECT(Anlyt_LabRefThisCol))</formula>
    </cfRule>
  </conditionalFormatting>
  <conditionalFormatting sqref="C274:C282">
    <cfRule type="expression" dxfId="85" priority="384" stopIfTrue="1">
      <formula>AND(ISBLANK(INDIRECT(Anlyt_LabRefLastCol)),ISBLANK(INDIRECT(Anlyt_LabRefThisCol)))</formula>
    </cfRule>
    <cfRule type="expression" dxfId="84" priority="385">
      <formula>ISBLANK(INDIRECT(Anlyt_LabRefThisCol))</formula>
    </cfRule>
  </conditionalFormatting>
  <conditionalFormatting sqref="C290:C298">
    <cfRule type="expression" dxfId="83" priority="375" stopIfTrue="1">
      <formula>AND(ISBLANK(INDIRECT(Anlyt_LabRefLastCol)),ISBLANK(INDIRECT(Anlyt_LabRefThisCol)))</formula>
    </cfRule>
    <cfRule type="expression" dxfId="82" priority="376">
      <formula>ISBLANK(INDIRECT(Anlyt_LabRefThisCol))</formula>
    </cfRule>
  </conditionalFormatting>
  <conditionalFormatting sqref="C306:C314">
    <cfRule type="expression" dxfId="81" priority="366" stopIfTrue="1">
      <formula>AND(ISBLANK(INDIRECT(Anlyt_LabRefLastCol)),ISBLANK(INDIRECT(Anlyt_LabRefThisCol)))</formula>
    </cfRule>
    <cfRule type="expression" dxfId="80" priority="367">
      <formula>ISBLANK(INDIRECT(Anlyt_LabRefThisCol))</formula>
    </cfRule>
  </conditionalFormatting>
  <conditionalFormatting sqref="C322:C330">
    <cfRule type="expression" dxfId="79" priority="357" stopIfTrue="1">
      <formula>AND(ISBLANK(INDIRECT(Anlyt_LabRefLastCol)),ISBLANK(INDIRECT(Anlyt_LabRefThisCol)))</formula>
    </cfRule>
    <cfRule type="expression" dxfId="78" priority="358">
      <formula>ISBLANK(INDIRECT(Anlyt_LabRefThisCol))</formula>
    </cfRule>
  </conditionalFormatting>
  <conditionalFormatting sqref="C338:C346">
    <cfRule type="expression" dxfId="77" priority="348" stopIfTrue="1">
      <formula>AND(ISBLANK(INDIRECT(Anlyt_LabRefLastCol)),ISBLANK(INDIRECT(Anlyt_LabRefThisCol)))</formula>
    </cfRule>
    <cfRule type="expression" dxfId="76" priority="349">
      <formula>ISBLANK(INDIRECT(Anlyt_LabRefThisCol))</formula>
    </cfRule>
  </conditionalFormatting>
  <conditionalFormatting sqref="C354:C362">
    <cfRule type="expression" dxfId="75" priority="339" stopIfTrue="1">
      <formula>AND(ISBLANK(INDIRECT(Anlyt_LabRefLastCol)),ISBLANK(INDIRECT(Anlyt_LabRefThisCol)))</formula>
    </cfRule>
    <cfRule type="expression" dxfId="74" priority="340">
      <formula>ISBLANK(INDIRECT(Anlyt_LabRefThisCol))</formula>
    </cfRule>
  </conditionalFormatting>
  <conditionalFormatting sqref="C370:C378">
    <cfRule type="expression" dxfId="73" priority="330" stopIfTrue="1">
      <formula>AND(ISBLANK(INDIRECT(Anlyt_LabRefLastCol)),ISBLANK(INDIRECT(Anlyt_LabRefThisCol)))</formula>
    </cfRule>
    <cfRule type="expression" dxfId="72" priority="331">
      <formula>ISBLANK(INDIRECT(Anlyt_LabRefThisCol))</formula>
    </cfRule>
  </conditionalFormatting>
  <conditionalFormatting sqref="C386:C394">
    <cfRule type="expression" dxfId="71" priority="321" stopIfTrue="1">
      <formula>AND(ISBLANK(INDIRECT(Anlyt_LabRefLastCol)),ISBLANK(INDIRECT(Anlyt_LabRefThisCol)))</formula>
    </cfRule>
    <cfRule type="expression" dxfId="70" priority="322">
      <formula>ISBLANK(INDIRECT(Anlyt_LabRefThisCol))</formula>
    </cfRule>
  </conditionalFormatting>
  <conditionalFormatting sqref="C402:C410">
    <cfRule type="expression" dxfId="69" priority="312" stopIfTrue="1">
      <formula>AND(ISBLANK(INDIRECT(Anlyt_LabRefLastCol)),ISBLANK(INDIRECT(Anlyt_LabRefThisCol)))</formula>
    </cfRule>
    <cfRule type="expression" dxfId="68" priority="313">
      <formula>ISBLANK(INDIRECT(Anlyt_LabRefThisCol))</formula>
    </cfRule>
  </conditionalFormatting>
  <conditionalFormatting sqref="C418:C426">
    <cfRule type="expression" dxfId="67" priority="303" stopIfTrue="1">
      <formula>AND(ISBLANK(INDIRECT(Anlyt_LabRefLastCol)),ISBLANK(INDIRECT(Anlyt_LabRefThisCol)))</formula>
    </cfRule>
    <cfRule type="expression" dxfId="66" priority="304">
      <formula>ISBLANK(INDIRECT(Anlyt_LabRefThisCol))</formula>
    </cfRule>
  </conditionalFormatting>
  <conditionalFormatting sqref="C434:C442">
    <cfRule type="expression" dxfId="65" priority="294" stopIfTrue="1">
      <formula>AND(ISBLANK(INDIRECT(Anlyt_LabRefLastCol)),ISBLANK(INDIRECT(Anlyt_LabRefThisCol)))</formula>
    </cfRule>
    <cfRule type="expression" dxfId="64" priority="295">
      <formula>ISBLANK(INDIRECT(Anlyt_LabRefThisCol))</formula>
    </cfRule>
  </conditionalFormatting>
  <conditionalFormatting sqref="C450:C458">
    <cfRule type="expression" dxfId="63" priority="285" stopIfTrue="1">
      <formula>AND(ISBLANK(INDIRECT(Anlyt_LabRefLastCol)),ISBLANK(INDIRECT(Anlyt_LabRefThisCol)))</formula>
    </cfRule>
    <cfRule type="expression" dxfId="62" priority="286">
      <formula>ISBLANK(INDIRECT(Anlyt_LabRefThisCol))</formula>
    </cfRule>
  </conditionalFormatting>
  <conditionalFormatting sqref="C466:C474">
    <cfRule type="expression" dxfId="61" priority="276" stopIfTrue="1">
      <formula>AND(ISBLANK(INDIRECT(Anlyt_LabRefLastCol)),ISBLANK(INDIRECT(Anlyt_LabRefThisCol)))</formula>
    </cfRule>
    <cfRule type="expression" dxfId="60" priority="277">
      <formula>ISBLANK(INDIRECT(Anlyt_LabRefThisCol))</formula>
    </cfRule>
  </conditionalFormatting>
  <conditionalFormatting sqref="C482:C490">
    <cfRule type="expression" dxfId="59" priority="267" stopIfTrue="1">
      <formula>AND(ISBLANK(INDIRECT(Anlyt_LabRefLastCol)),ISBLANK(INDIRECT(Anlyt_LabRefThisCol)))</formula>
    </cfRule>
    <cfRule type="expression" dxfId="58" priority="268">
      <formula>ISBLANK(INDIRECT(Anlyt_LabRefThisCol))</formula>
    </cfRule>
  </conditionalFormatting>
  <conditionalFormatting sqref="C498:C506">
    <cfRule type="expression" dxfId="57" priority="258" stopIfTrue="1">
      <formula>AND(ISBLANK(INDIRECT(Anlyt_LabRefLastCol)),ISBLANK(INDIRECT(Anlyt_LabRefThisCol)))</formula>
    </cfRule>
    <cfRule type="expression" dxfId="56" priority="259">
      <formula>ISBLANK(INDIRECT(Anlyt_LabRefThisCol))</formula>
    </cfRule>
  </conditionalFormatting>
  <conditionalFormatting sqref="C514:C522">
    <cfRule type="expression" dxfId="55" priority="249" stopIfTrue="1">
      <formula>AND(ISBLANK(INDIRECT(Anlyt_LabRefLastCol)),ISBLANK(INDIRECT(Anlyt_LabRefThisCol)))</formula>
    </cfRule>
    <cfRule type="expression" dxfId="54" priority="250">
      <formula>ISBLANK(INDIRECT(Anlyt_LabRefThisCol))</formula>
    </cfRule>
  </conditionalFormatting>
  <conditionalFormatting sqref="C530:C538">
    <cfRule type="expression" dxfId="53" priority="240" stopIfTrue="1">
      <formula>AND(ISBLANK(INDIRECT(Anlyt_LabRefLastCol)),ISBLANK(INDIRECT(Anlyt_LabRefThisCol)))</formula>
    </cfRule>
    <cfRule type="expression" dxfId="52" priority="241">
      <formula>ISBLANK(INDIRECT(Anlyt_LabRefThisCol))</formula>
    </cfRule>
  </conditionalFormatting>
  <conditionalFormatting sqref="C546:C554">
    <cfRule type="expression" dxfId="51" priority="231" stopIfTrue="1">
      <formula>AND(ISBLANK(INDIRECT(Anlyt_LabRefLastCol)),ISBLANK(INDIRECT(Anlyt_LabRefThisCol)))</formula>
    </cfRule>
    <cfRule type="expression" dxfId="50" priority="232">
      <formula>ISBLANK(INDIRECT(Anlyt_LabRefThisCol))</formula>
    </cfRule>
  </conditionalFormatting>
  <conditionalFormatting sqref="C562:C570">
    <cfRule type="expression" dxfId="49" priority="222" stopIfTrue="1">
      <formula>AND(ISBLANK(INDIRECT(Anlyt_LabRefLastCol)),ISBLANK(INDIRECT(Anlyt_LabRefThisCol)))</formula>
    </cfRule>
    <cfRule type="expression" dxfId="48" priority="223">
      <formula>ISBLANK(INDIRECT(Anlyt_LabRefThisCol))</formula>
    </cfRule>
  </conditionalFormatting>
  <conditionalFormatting sqref="C578:C586">
    <cfRule type="expression" dxfId="47" priority="213" stopIfTrue="1">
      <formula>AND(ISBLANK(INDIRECT(Anlyt_LabRefLastCol)),ISBLANK(INDIRECT(Anlyt_LabRefThisCol)))</formula>
    </cfRule>
    <cfRule type="expression" dxfId="46" priority="214">
      <formula>ISBLANK(INDIRECT(Anlyt_LabRefThisCol))</formula>
    </cfRule>
  </conditionalFormatting>
  <conditionalFormatting sqref="C594:C602">
    <cfRule type="expression" dxfId="45" priority="204" stopIfTrue="1">
      <formula>AND(ISBLANK(INDIRECT(Anlyt_LabRefLastCol)),ISBLANK(INDIRECT(Anlyt_LabRefThisCol)))</formula>
    </cfRule>
    <cfRule type="expression" dxfId="44" priority="205">
      <formula>ISBLANK(INDIRECT(Anlyt_LabRefThisCol))</formula>
    </cfRule>
  </conditionalFormatting>
  <conditionalFormatting sqref="C610:C618">
    <cfRule type="expression" dxfId="43" priority="195" stopIfTrue="1">
      <formula>AND(ISBLANK(INDIRECT(Anlyt_LabRefLastCol)),ISBLANK(INDIRECT(Anlyt_LabRefThisCol)))</formula>
    </cfRule>
    <cfRule type="expression" dxfId="42" priority="196">
      <formula>ISBLANK(INDIRECT(Anlyt_LabRefThisCol))</formula>
    </cfRule>
  </conditionalFormatting>
  <conditionalFormatting sqref="C626:C634">
    <cfRule type="expression" dxfId="41" priority="186" stopIfTrue="1">
      <formula>AND(ISBLANK(INDIRECT(Anlyt_LabRefLastCol)),ISBLANK(INDIRECT(Anlyt_LabRefThisCol)))</formula>
    </cfRule>
    <cfRule type="expression" dxfId="40" priority="187">
      <formula>ISBLANK(INDIRECT(Anlyt_LabRefThisCol))</formula>
    </cfRule>
  </conditionalFormatting>
  <conditionalFormatting sqref="C642:C650">
    <cfRule type="expression" dxfId="39" priority="177" stopIfTrue="1">
      <formula>AND(ISBLANK(INDIRECT(Anlyt_LabRefLastCol)),ISBLANK(INDIRECT(Anlyt_LabRefThisCol)))</formula>
    </cfRule>
    <cfRule type="expression" dxfId="38" priority="178">
      <formula>ISBLANK(INDIRECT(Anlyt_LabRefThisCol))</formula>
    </cfRule>
  </conditionalFormatting>
  <conditionalFormatting sqref="C658:C666">
    <cfRule type="expression" dxfId="37" priority="168" stopIfTrue="1">
      <formula>AND(ISBLANK(INDIRECT(Anlyt_LabRefLastCol)),ISBLANK(INDIRECT(Anlyt_LabRefThisCol)))</formula>
    </cfRule>
    <cfRule type="expression" dxfId="36" priority="169">
      <formula>ISBLANK(INDIRECT(Anlyt_LabRefThisCol))</formula>
    </cfRule>
  </conditionalFormatting>
  <conditionalFormatting sqref="C674:C682">
    <cfRule type="expression" dxfId="35" priority="159" stopIfTrue="1">
      <formula>AND(ISBLANK(INDIRECT(Anlyt_LabRefLastCol)),ISBLANK(INDIRECT(Anlyt_LabRefThisCol)))</formula>
    </cfRule>
    <cfRule type="expression" dxfId="34" priority="160">
      <formula>ISBLANK(INDIRECT(Anlyt_LabRefThisCol))</formula>
    </cfRule>
  </conditionalFormatting>
  <conditionalFormatting sqref="C690:C698">
    <cfRule type="expression" dxfId="33" priority="150" stopIfTrue="1">
      <formula>AND(ISBLANK(INDIRECT(Anlyt_LabRefLastCol)),ISBLANK(INDIRECT(Anlyt_LabRefThisCol)))</formula>
    </cfRule>
    <cfRule type="expression" dxfId="32" priority="151">
      <formula>ISBLANK(INDIRECT(Anlyt_LabRefThisCol))</formula>
    </cfRule>
  </conditionalFormatting>
  <conditionalFormatting sqref="C706:C714">
    <cfRule type="expression" dxfId="31" priority="141" stopIfTrue="1">
      <formula>AND(ISBLANK(INDIRECT(Anlyt_LabRefLastCol)),ISBLANK(INDIRECT(Anlyt_LabRefThisCol)))</formula>
    </cfRule>
    <cfRule type="expression" dxfId="30" priority="142">
      <formula>ISBLANK(INDIRECT(Anlyt_LabRefThisCol))</formula>
    </cfRule>
  </conditionalFormatting>
  <conditionalFormatting sqref="C722:C730">
    <cfRule type="expression" dxfId="29" priority="132" stopIfTrue="1">
      <formula>AND(ISBLANK(INDIRECT(Anlyt_LabRefLastCol)),ISBLANK(INDIRECT(Anlyt_LabRefThisCol)))</formula>
    </cfRule>
    <cfRule type="expression" dxfId="28" priority="133">
      <formula>ISBLANK(INDIRECT(Anlyt_LabRefThisCol))</formula>
    </cfRule>
  </conditionalFormatting>
  <conditionalFormatting sqref="C738:C746">
    <cfRule type="expression" dxfId="27" priority="123" stopIfTrue="1">
      <formula>AND(ISBLANK(INDIRECT(Anlyt_LabRefLastCol)),ISBLANK(INDIRECT(Anlyt_LabRefThisCol)))</formula>
    </cfRule>
    <cfRule type="expression" dxfId="26" priority="124">
      <formula>ISBLANK(INDIRECT(Anlyt_LabRefThisCol))</formula>
    </cfRule>
  </conditionalFormatting>
  <conditionalFormatting sqref="C754:C762">
    <cfRule type="expression" dxfId="25" priority="114" stopIfTrue="1">
      <formula>AND(ISBLANK(INDIRECT(Anlyt_LabRefLastCol)),ISBLANK(INDIRECT(Anlyt_LabRefThisCol)))</formula>
    </cfRule>
    <cfRule type="expression" dxfId="24" priority="115">
      <formula>ISBLANK(INDIRECT(Anlyt_LabRefThisCol))</formula>
    </cfRule>
  </conditionalFormatting>
  <conditionalFormatting sqref="C770:C778">
    <cfRule type="expression" dxfId="23" priority="105" stopIfTrue="1">
      <formula>AND(ISBLANK(INDIRECT(Anlyt_LabRefLastCol)),ISBLANK(INDIRECT(Anlyt_LabRefThisCol)))</formula>
    </cfRule>
    <cfRule type="expression" dxfId="22" priority="106">
      <formula>ISBLANK(INDIRECT(Anlyt_LabRefThisCol))</formula>
    </cfRule>
  </conditionalFormatting>
  <conditionalFormatting sqref="C786:C794">
    <cfRule type="expression" dxfId="21" priority="96" stopIfTrue="1">
      <formula>AND(ISBLANK(INDIRECT(Anlyt_LabRefLastCol)),ISBLANK(INDIRECT(Anlyt_LabRefThisCol)))</formula>
    </cfRule>
    <cfRule type="expression" dxfId="20" priority="97">
      <formula>ISBLANK(INDIRECT(Anlyt_LabRefThisCol))</formula>
    </cfRule>
  </conditionalFormatting>
  <conditionalFormatting sqref="C802:C810">
    <cfRule type="expression" dxfId="19" priority="87" stopIfTrue="1">
      <formula>AND(ISBLANK(INDIRECT(Anlyt_LabRefLastCol)),ISBLANK(INDIRECT(Anlyt_LabRefThisCol)))</formula>
    </cfRule>
    <cfRule type="expression" dxfId="18" priority="88">
      <formula>ISBLANK(INDIRECT(Anlyt_LabRefThisCol))</formula>
    </cfRule>
  </conditionalFormatting>
  <conditionalFormatting sqref="C818:C826">
    <cfRule type="expression" dxfId="17" priority="78" stopIfTrue="1">
      <formula>AND(ISBLANK(INDIRECT(Anlyt_LabRefLastCol)),ISBLANK(INDIRECT(Anlyt_LabRefThisCol)))</formula>
    </cfRule>
    <cfRule type="expression" dxfId="16" priority="79">
      <formula>ISBLANK(INDIRECT(Anlyt_LabRefThisCol))</formula>
    </cfRule>
  </conditionalFormatting>
  <conditionalFormatting sqref="C834:C842">
    <cfRule type="expression" dxfId="15" priority="69" stopIfTrue="1">
      <formula>AND(ISBLANK(INDIRECT(Anlyt_LabRefLastCol)),ISBLANK(INDIRECT(Anlyt_LabRefThisCol)))</formula>
    </cfRule>
    <cfRule type="expression" dxfId="14" priority="70">
      <formula>ISBLANK(INDIRECT(Anlyt_LabRefThisCol))</formula>
    </cfRule>
  </conditionalFormatting>
  <conditionalFormatting sqref="C850:C858">
    <cfRule type="expression" dxfId="13" priority="60" stopIfTrue="1">
      <formula>AND(ISBLANK(INDIRECT(Anlyt_LabRefLastCol)),ISBLANK(INDIRECT(Anlyt_LabRefThisCol)))</formula>
    </cfRule>
    <cfRule type="expression" dxfId="12" priority="61">
      <formula>ISBLANK(INDIRECT(Anlyt_LabRefThisCol))</formula>
    </cfRule>
  </conditionalFormatting>
  <conditionalFormatting sqref="C866:C874">
    <cfRule type="expression" dxfId="11" priority="51" stopIfTrue="1">
      <formula>AND(ISBLANK(INDIRECT(Anlyt_LabRefLastCol)),ISBLANK(INDIRECT(Anlyt_LabRefThisCol)))</formula>
    </cfRule>
    <cfRule type="expression" dxfId="10" priority="52">
      <formula>ISBLANK(INDIRECT(Anlyt_LabRefThisCol))</formula>
    </cfRule>
  </conditionalFormatting>
  <conditionalFormatting sqref="C882:C890">
    <cfRule type="expression" dxfId="9" priority="42" stopIfTrue="1">
      <formula>AND(ISBLANK(INDIRECT(Anlyt_LabRefLastCol)),ISBLANK(INDIRECT(Anlyt_LabRefThisCol)))</formula>
    </cfRule>
    <cfRule type="expression" dxfId="8" priority="43">
      <formula>ISBLANK(INDIRECT(Anlyt_LabRefThisCol))</formula>
    </cfRule>
  </conditionalFormatting>
  <conditionalFormatting sqref="C898:C906">
    <cfRule type="expression" dxfId="7" priority="33" stopIfTrue="1">
      <formula>AND(ISBLANK(INDIRECT(Anlyt_LabRefLastCol)),ISBLANK(INDIRECT(Anlyt_LabRefThisCol)))</formula>
    </cfRule>
    <cfRule type="expression" dxfId="6" priority="34">
      <formula>ISBLANK(INDIRECT(Anlyt_LabRefThisCol))</formula>
    </cfRule>
  </conditionalFormatting>
  <conditionalFormatting sqref="C914:C922">
    <cfRule type="expression" dxfId="5" priority="24" stopIfTrue="1">
      <formula>AND(ISBLANK(INDIRECT(Anlyt_LabRefLastCol)),ISBLANK(INDIRECT(Anlyt_LabRefThisCol)))</formula>
    </cfRule>
    <cfRule type="expression" dxfId="4" priority="25">
      <formula>ISBLANK(INDIRECT(Anlyt_LabRefThisCol))</formula>
    </cfRule>
  </conditionalFormatting>
  <conditionalFormatting sqref="C930:C938">
    <cfRule type="expression" dxfId="3" priority="15" stopIfTrue="1">
      <formula>AND(ISBLANK(INDIRECT(Anlyt_LabRefLastCol)),ISBLANK(INDIRECT(Anlyt_LabRefThisCol)))</formula>
    </cfRule>
    <cfRule type="expression" dxfId="2" priority="16">
      <formula>ISBLANK(INDIRECT(Anlyt_LabRefThisCol))</formula>
    </cfRule>
  </conditionalFormatting>
  <conditionalFormatting sqref="C946:C954">
    <cfRule type="expression" dxfId="1" priority="6" stopIfTrue="1">
      <formula>AND(ISBLANK(INDIRECT(Anlyt_LabRefLastCol)),ISBLANK(INDIRECT(Anlyt_LabRefThisCol)))</formula>
    </cfRule>
    <cfRule type="expression" dxfId="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35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326" t="s">
        <v>239</v>
      </c>
      <c r="C1" s="326"/>
      <c r="D1" s="326"/>
      <c r="E1" s="326"/>
      <c r="F1" s="326"/>
      <c r="G1" s="326"/>
      <c r="H1" s="326"/>
      <c r="I1" s="48"/>
    </row>
    <row r="2" spans="1:9" ht="15.75" customHeight="1">
      <c r="B2" s="324" t="s">
        <v>2</v>
      </c>
      <c r="C2" s="85" t="s">
        <v>64</v>
      </c>
      <c r="D2" s="322" t="s">
        <v>240</v>
      </c>
      <c r="E2" s="320" t="s">
        <v>104</v>
      </c>
      <c r="F2" s="327"/>
      <c r="G2" s="320" t="s">
        <v>105</v>
      </c>
      <c r="H2" s="321"/>
      <c r="I2" s="5"/>
    </row>
    <row r="3" spans="1:9">
      <c r="B3" s="325"/>
      <c r="C3" s="89" t="s">
        <v>47</v>
      </c>
      <c r="D3" s="323"/>
      <c r="E3" s="89" t="s">
        <v>66</v>
      </c>
      <c r="F3" s="89" t="s">
        <v>67</v>
      </c>
      <c r="G3" s="162" t="s">
        <v>66</v>
      </c>
      <c r="H3" s="90" t="s">
        <v>67</v>
      </c>
      <c r="I3" s="6"/>
    </row>
    <row r="4" spans="1:9">
      <c r="A4" s="136"/>
      <c r="B4" s="223" t="s">
        <v>126</v>
      </c>
      <c r="C4" s="117"/>
      <c r="D4" s="115"/>
      <c r="E4" s="117"/>
      <c r="F4" s="117"/>
      <c r="G4" s="117"/>
      <c r="H4" s="222"/>
      <c r="I4" s="29"/>
    </row>
    <row r="5" spans="1:9">
      <c r="A5" s="136"/>
      <c r="B5" s="163" t="s">
        <v>160</v>
      </c>
      <c r="C5" s="77" t="s">
        <v>242</v>
      </c>
      <c r="D5" s="156" t="s">
        <v>106</v>
      </c>
      <c r="E5" s="77" t="s">
        <v>106</v>
      </c>
      <c r="F5" s="77" t="s">
        <v>106</v>
      </c>
      <c r="G5" s="152" t="s">
        <v>106</v>
      </c>
      <c r="H5" s="87" t="s">
        <v>106</v>
      </c>
      <c r="I5" s="29"/>
    </row>
    <row r="6" spans="1:9">
      <c r="A6" s="136"/>
      <c r="B6" s="223" t="s">
        <v>127</v>
      </c>
      <c r="C6" s="117"/>
      <c r="D6" s="115"/>
      <c r="E6" s="117"/>
      <c r="F6" s="117"/>
      <c r="G6" s="117"/>
      <c r="H6" s="222"/>
      <c r="I6" s="29"/>
    </row>
    <row r="7" spans="1:9">
      <c r="A7" s="136"/>
      <c r="B7" s="163" t="s">
        <v>161</v>
      </c>
      <c r="C7" s="77">
        <v>280.62023082638905</v>
      </c>
      <c r="D7" s="156">
        <v>13.533465713698208</v>
      </c>
      <c r="E7" s="77">
        <v>272.53703680494363</v>
      </c>
      <c r="F7" s="77">
        <v>288.70342484783447</v>
      </c>
      <c r="G7" s="152">
        <v>263.18251572737802</v>
      </c>
      <c r="H7" s="87">
        <v>298.05794592540008</v>
      </c>
      <c r="I7" s="29"/>
    </row>
    <row r="8" spans="1:9">
      <c r="A8" s="136"/>
      <c r="B8" s="163" t="s">
        <v>162</v>
      </c>
      <c r="C8" s="7">
        <v>5.2339061458389936E-2</v>
      </c>
      <c r="D8" s="149">
        <v>9.7592623783822122E-3</v>
      </c>
      <c r="E8" s="7">
        <v>4.4020885110393426E-2</v>
      </c>
      <c r="F8" s="7">
        <v>6.0657237806386446E-2</v>
      </c>
      <c r="G8" s="153" t="s">
        <v>106</v>
      </c>
      <c r="H8" s="88" t="s">
        <v>106</v>
      </c>
      <c r="I8" s="29"/>
    </row>
    <row r="9" spans="1:9">
      <c r="A9" s="136"/>
      <c r="B9" s="163" t="s">
        <v>163</v>
      </c>
      <c r="C9" s="118">
        <v>46.145539974306566</v>
      </c>
      <c r="D9" s="154">
        <v>2.5659372789401611</v>
      </c>
      <c r="E9" s="118">
        <v>44.187882482653244</v>
      </c>
      <c r="F9" s="118">
        <v>48.103197465959887</v>
      </c>
      <c r="G9" s="155">
        <v>44.477708332573783</v>
      </c>
      <c r="H9" s="119">
        <v>47.813371616039348</v>
      </c>
      <c r="I9" s="29"/>
    </row>
    <row r="10" spans="1:9" ht="15.75" customHeight="1">
      <c r="A10" s="136"/>
      <c r="B10" s="163" t="s">
        <v>164</v>
      </c>
      <c r="C10" s="77">
        <v>50.090919999999997</v>
      </c>
      <c r="D10" s="151">
        <v>4.631846220207736</v>
      </c>
      <c r="E10" s="77">
        <v>46.807629813230996</v>
      </c>
      <c r="F10" s="77">
        <v>53.374210186768998</v>
      </c>
      <c r="G10" s="152">
        <v>48.138720432814857</v>
      </c>
      <c r="H10" s="87">
        <v>52.043119567185137</v>
      </c>
      <c r="I10" s="29"/>
    </row>
    <row r="11" spans="1:9" ht="15.75" customHeight="1">
      <c r="A11" s="136"/>
      <c r="B11" s="163" t="s">
        <v>165</v>
      </c>
      <c r="C11" s="8">
        <v>7.7640732942857147</v>
      </c>
      <c r="D11" s="149">
        <v>0.41901429168059712</v>
      </c>
      <c r="E11" s="8">
        <v>7.3739887563994504</v>
      </c>
      <c r="F11" s="8">
        <v>8.154157832171979</v>
      </c>
      <c r="G11" s="150">
        <v>7.5745342154654622</v>
      </c>
      <c r="H11" s="86">
        <v>7.9536123731059671</v>
      </c>
      <c r="I11" s="29"/>
    </row>
    <row r="12" spans="1:9">
      <c r="A12" s="136"/>
      <c r="B12" s="163" t="s">
        <v>166</v>
      </c>
      <c r="C12" s="8">
        <v>1.4972777777777777</v>
      </c>
      <c r="D12" s="149">
        <v>7.2607728391843138E-2</v>
      </c>
      <c r="E12" s="8">
        <v>1.457360405511291</v>
      </c>
      <c r="F12" s="8">
        <v>1.5371951500442644</v>
      </c>
      <c r="G12" s="150">
        <v>1.4238901670594442</v>
      </c>
      <c r="H12" s="86">
        <v>1.5706653884961113</v>
      </c>
      <c r="I12" s="29"/>
    </row>
    <row r="13" spans="1:9">
      <c r="A13" s="136"/>
      <c r="B13" s="163" t="s">
        <v>167</v>
      </c>
      <c r="C13" s="77">
        <v>162.93026092365605</v>
      </c>
      <c r="D13" s="156">
        <v>12.152689825903179</v>
      </c>
      <c r="E13" s="77">
        <v>154.59204708449965</v>
      </c>
      <c r="F13" s="77">
        <v>171.26847476281245</v>
      </c>
      <c r="G13" s="152">
        <v>157.83365546021645</v>
      </c>
      <c r="H13" s="87">
        <v>168.02686638709565</v>
      </c>
      <c r="I13" s="29"/>
    </row>
    <row r="14" spans="1:9">
      <c r="A14" s="136"/>
      <c r="B14" s="163" t="s">
        <v>168</v>
      </c>
      <c r="C14" s="8">
        <v>2.7312857142857139</v>
      </c>
      <c r="D14" s="154">
        <v>0.3496524248190197</v>
      </c>
      <c r="E14" s="8">
        <v>2.4816203459842789</v>
      </c>
      <c r="F14" s="8">
        <v>2.9809510825871488</v>
      </c>
      <c r="G14" s="150">
        <v>2.4641502150759296</v>
      </c>
      <c r="H14" s="86">
        <v>2.9984212134954982</v>
      </c>
      <c r="I14" s="29"/>
    </row>
    <row r="15" spans="1:9">
      <c r="A15" s="136"/>
      <c r="B15" s="163" t="s">
        <v>169</v>
      </c>
      <c r="C15" s="8">
        <v>1.5744976585578396</v>
      </c>
      <c r="D15" s="149">
        <v>0.1215790682081144</v>
      </c>
      <c r="E15" s="8">
        <v>1.4654495181932687</v>
      </c>
      <c r="F15" s="8">
        <v>1.6835457989224105</v>
      </c>
      <c r="G15" s="150" t="s">
        <v>106</v>
      </c>
      <c r="H15" s="86" t="s">
        <v>106</v>
      </c>
      <c r="I15" s="29"/>
    </row>
    <row r="16" spans="1:9">
      <c r="A16" s="136"/>
      <c r="B16" s="163" t="s">
        <v>170</v>
      </c>
      <c r="C16" s="8">
        <v>2.7509547935437872</v>
      </c>
      <c r="D16" s="149">
        <v>0.11228781825716913</v>
      </c>
      <c r="E16" s="8">
        <v>2.6929177956045991</v>
      </c>
      <c r="F16" s="8">
        <v>2.8089917914829754</v>
      </c>
      <c r="G16" s="150">
        <v>2.6187520680580167</v>
      </c>
      <c r="H16" s="86">
        <v>2.8831575190295577</v>
      </c>
      <c r="I16" s="29"/>
    </row>
    <row r="17" spans="1:9">
      <c r="A17" s="136"/>
      <c r="B17" s="163" t="s">
        <v>171</v>
      </c>
      <c r="C17" s="8">
        <v>0.71521510020369972</v>
      </c>
      <c r="D17" s="149">
        <v>4.8505218546556941E-2</v>
      </c>
      <c r="E17" s="8">
        <v>0.69254161262585789</v>
      </c>
      <c r="F17" s="8">
        <v>0.73788858778154154</v>
      </c>
      <c r="G17" s="150">
        <v>0.63441420746262434</v>
      </c>
      <c r="H17" s="86">
        <v>0.7960159929447751</v>
      </c>
      <c r="I17" s="29"/>
    </row>
    <row r="18" spans="1:9">
      <c r="A18" s="136"/>
      <c r="B18" s="163" t="s">
        <v>172</v>
      </c>
      <c r="C18" s="8">
        <v>0.49999217222510939</v>
      </c>
      <c r="D18" s="149">
        <v>4.8105479510527328E-2</v>
      </c>
      <c r="E18" s="8">
        <v>0.4473300103095384</v>
      </c>
      <c r="F18" s="8">
        <v>0.55265433414068033</v>
      </c>
      <c r="G18" s="150" t="s">
        <v>106</v>
      </c>
      <c r="H18" s="86" t="s">
        <v>106</v>
      </c>
      <c r="I18" s="29"/>
    </row>
    <row r="19" spans="1:9" ht="15.75" customHeight="1" thickBot="1">
      <c r="A19" s="136"/>
      <c r="B19" s="170" t="s">
        <v>173</v>
      </c>
      <c r="C19" s="171">
        <v>106.81929096968078</v>
      </c>
      <c r="D19" s="172">
        <v>4.8393855674406119</v>
      </c>
      <c r="E19" s="171">
        <v>103.48863981338738</v>
      </c>
      <c r="F19" s="171">
        <v>110.14994212597418</v>
      </c>
      <c r="G19" s="173">
        <v>103.85764795742668</v>
      </c>
      <c r="H19" s="174">
        <v>109.78093398193488</v>
      </c>
      <c r="I19" s="2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19 A4:H4 A6:H6 A5 A7:A19">
    <cfRule type="expression" dxfId="442" priority="31">
      <formula>IF(CertVal_IsBlnkRow*CertVal_IsBlnkRowNext=1,TRUE,FALSE)</formula>
    </cfRule>
  </conditionalFormatting>
  <conditionalFormatting sqref="B4:B19">
    <cfRule type="expression" dxfId="441" priority="27">
      <formula>IF(CertVal_IsBlnkRow*CertVal_IsBlnkRowNext=1,TRUE,FALSE)</formula>
    </cfRule>
  </conditionalFormatting>
  <conditionalFormatting sqref="B7">
    <cfRule type="expression" dxfId="440" priority="25">
      <formula>IF(CertVal_IsBlnkRow*CertVal_IsBlnkRowNext=1,TRUE,FALSE)</formula>
    </cfRule>
  </conditionalFormatting>
  <conditionalFormatting sqref="B8">
    <cfRule type="expression" dxfId="439" priority="23">
      <formula>IF(CertVal_IsBlnkRow*CertVal_IsBlnkRowNext=1,TRUE,FALSE)</formula>
    </cfRule>
  </conditionalFormatting>
  <conditionalFormatting sqref="B9">
    <cfRule type="expression" dxfId="438" priority="21">
      <formula>IF(CertVal_IsBlnkRow*CertVal_IsBlnkRowNext=1,TRUE,FALSE)</formula>
    </cfRule>
  </conditionalFormatting>
  <conditionalFormatting sqref="B10">
    <cfRule type="expression" dxfId="437" priority="19">
      <formula>IF(CertVal_IsBlnkRow*CertVal_IsBlnkRowNext=1,TRUE,FALSE)</formula>
    </cfRule>
  </conditionalFormatting>
  <conditionalFormatting sqref="B11">
    <cfRule type="expression" dxfId="436" priority="17">
      <formula>IF(CertVal_IsBlnkRow*CertVal_IsBlnkRowNext=1,TRUE,FALSE)</formula>
    </cfRule>
  </conditionalFormatting>
  <conditionalFormatting sqref="B12">
    <cfRule type="expression" dxfId="435" priority="15">
      <formula>IF(CertVal_IsBlnkRow*CertVal_IsBlnkRowNext=1,TRUE,FALSE)</formula>
    </cfRule>
  </conditionalFormatting>
  <conditionalFormatting sqref="B13">
    <cfRule type="expression" dxfId="434" priority="13">
      <formula>IF(CertVal_IsBlnkRow*CertVal_IsBlnkRowNext=1,TRUE,FALSE)</formula>
    </cfRule>
  </conditionalFormatting>
  <conditionalFormatting sqref="B14">
    <cfRule type="expression" dxfId="433" priority="11">
      <formula>IF(CertVal_IsBlnkRow*CertVal_IsBlnkRowNext=1,TRUE,FALSE)</formula>
    </cfRule>
  </conditionalFormatting>
  <conditionalFormatting sqref="B15">
    <cfRule type="expression" dxfId="432" priority="9">
      <formula>IF(CertVal_IsBlnkRow*CertVal_IsBlnkRowNext=1,TRUE,FALSE)</formula>
    </cfRule>
  </conditionalFormatting>
  <conditionalFormatting sqref="B16">
    <cfRule type="expression" dxfId="431" priority="7">
      <formula>IF(CertVal_IsBlnkRow*CertVal_IsBlnkRowNext=1,TRUE,FALSE)</formula>
    </cfRule>
  </conditionalFormatting>
  <conditionalFormatting sqref="B17">
    <cfRule type="expression" dxfId="430" priority="5">
      <formula>IF(CertVal_IsBlnkRow*CertVal_IsBlnkRowNext=1,TRUE,FALSE)</formula>
    </cfRule>
  </conditionalFormatting>
  <conditionalFormatting sqref="B18">
    <cfRule type="expression" dxfId="429" priority="3">
      <formula>IF(CertVal_IsBlnkRow*CertVal_IsBlnkRowNext=1,TRUE,FALSE)</formula>
    </cfRule>
  </conditionalFormatting>
  <conditionalFormatting sqref="B19">
    <cfRule type="expression" dxfId="428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70" display="'4-Acid'!$A$70"/>
    <hyperlink ref="B8" location="'4-Acid'!$A$134" display="'4-Acid'!$A$134"/>
    <hyperlink ref="B9" location="'4-Acid'!$A$166" display="'4-Acid'!$A$166"/>
    <hyperlink ref="B10" location="'4-Acid'!$A$214" display="'4-Acid'!$A$214"/>
    <hyperlink ref="B11" location="'4-Acid'!$A$278" display="'4-Acid'!$A$278"/>
    <hyperlink ref="B12" location="'4-Acid'!$A$486" display="'4-Acid'!$A$486"/>
    <hyperlink ref="B13" location="'4-Acid'!$A$550" display="'4-Acid'!$A$550"/>
    <hyperlink ref="B14" location="'4-Acid'!$A$582" display="'4-Acid'!$A$582"/>
    <hyperlink ref="B15" location="'4-Acid'!$A$726" display="'4-Acid'!$A$726"/>
    <hyperlink ref="B16" location="'4-Acid'!$A$806" display="'4-Acid'!$A$806"/>
    <hyperlink ref="B17" location="'4-Acid'!$A$870" display="'4-Acid'!$A$870"/>
    <hyperlink ref="B18" location="'4-Acid'!$A$902" display="'4-Acid'!$A$902"/>
    <hyperlink ref="B19" location="'4-Acid'!$A$950" display="'4-Acid'!$A$950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6" customWidth="1" collapsed="1"/>
    <col min="2" max="2" width="8.44140625" style="76" customWidth="1"/>
    <col min="3" max="3" width="5.77734375" style="76" customWidth="1"/>
    <col min="4" max="5" width="8.44140625" style="76" customWidth="1"/>
    <col min="6" max="6" width="5.77734375" style="76" customWidth="1"/>
    <col min="7" max="8" width="8.44140625" style="76" customWidth="1"/>
    <col min="9" max="9" width="5.77734375" style="76" customWidth="1"/>
    <col min="10" max="11" width="8.44140625" style="76" customWidth="1"/>
    <col min="12" max="16384" width="8.88671875" style="76"/>
  </cols>
  <sheetData>
    <row r="1" spans="1:11" ht="30" customHeight="1" thickBot="1">
      <c r="B1" s="74" t="s">
        <v>238</v>
      </c>
      <c r="C1" s="74"/>
      <c r="D1" s="74"/>
      <c r="E1" s="74"/>
      <c r="F1" s="74"/>
      <c r="G1" s="74"/>
      <c r="H1" s="74"/>
      <c r="I1" s="74"/>
      <c r="J1" s="74"/>
      <c r="K1" s="75"/>
    </row>
    <row r="2" spans="1:11" ht="24.75" customHeight="1" thickTop="1">
      <c r="B2" s="91" t="s">
        <v>2</v>
      </c>
      <c r="C2" s="92" t="s">
        <v>46</v>
      </c>
      <c r="D2" s="93" t="s">
        <v>47</v>
      </c>
      <c r="E2" s="91" t="s">
        <v>2</v>
      </c>
      <c r="F2" s="92" t="s">
        <v>46</v>
      </c>
      <c r="G2" s="93" t="s">
        <v>47</v>
      </c>
      <c r="H2" s="91" t="s">
        <v>2</v>
      </c>
      <c r="I2" s="92" t="s">
        <v>46</v>
      </c>
      <c r="J2" s="93" t="s">
        <v>47</v>
      </c>
    </row>
    <row r="3" spans="1:11" ht="15.75" customHeight="1">
      <c r="A3" s="79"/>
      <c r="B3" s="157" t="s">
        <v>126</v>
      </c>
      <c r="C3" s="158"/>
      <c r="D3" s="78"/>
      <c r="E3" s="158"/>
      <c r="F3" s="158"/>
      <c r="G3" s="158"/>
      <c r="H3" s="158"/>
      <c r="I3" s="158"/>
      <c r="J3" s="159"/>
    </row>
    <row r="4" spans="1:11">
      <c r="A4" s="79"/>
      <c r="B4" s="160" t="s">
        <v>124</v>
      </c>
      <c r="C4" s="81" t="s">
        <v>88</v>
      </c>
      <c r="D4" s="83" t="s">
        <v>109</v>
      </c>
      <c r="E4" s="160" t="s">
        <v>125</v>
      </c>
      <c r="F4" s="81" t="s">
        <v>88</v>
      </c>
      <c r="G4" s="82" t="s">
        <v>109</v>
      </c>
      <c r="H4" s="80" t="s">
        <v>237</v>
      </c>
      <c r="I4" s="81" t="s">
        <v>237</v>
      </c>
      <c r="J4" s="84" t="s">
        <v>237</v>
      </c>
    </row>
    <row r="5" spans="1:11">
      <c r="A5" s="79"/>
      <c r="B5" s="157" t="s">
        <v>127</v>
      </c>
      <c r="C5" s="158"/>
      <c r="D5" s="78"/>
      <c r="E5" s="158"/>
      <c r="F5" s="158"/>
      <c r="G5" s="158"/>
      <c r="H5" s="158"/>
      <c r="I5" s="158"/>
      <c r="J5" s="159"/>
    </row>
    <row r="6" spans="1:11">
      <c r="A6" s="79"/>
      <c r="B6" s="160" t="s">
        <v>4</v>
      </c>
      <c r="C6" s="81" t="s">
        <v>3</v>
      </c>
      <c r="D6" s="161">
        <v>6.8285714285714297E-2</v>
      </c>
      <c r="E6" s="160" t="s">
        <v>11</v>
      </c>
      <c r="F6" s="81" t="s">
        <v>3</v>
      </c>
      <c r="G6" s="83">
        <v>0.8</v>
      </c>
      <c r="H6" s="160" t="s">
        <v>6</v>
      </c>
      <c r="I6" s="81" t="s">
        <v>3</v>
      </c>
      <c r="J6" s="161">
        <v>7.4542458437437231E-2</v>
      </c>
    </row>
    <row r="7" spans="1:11">
      <c r="A7" s="79"/>
      <c r="B7" s="160" t="s">
        <v>48</v>
      </c>
      <c r="C7" s="81" t="s">
        <v>1</v>
      </c>
      <c r="D7" s="83">
        <v>7.5513333333333339</v>
      </c>
      <c r="E7" s="160" t="s">
        <v>14</v>
      </c>
      <c r="F7" s="81" t="s">
        <v>3</v>
      </c>
      <c r="G7" s="161">
        <v>5.1325000000000003E-2</v>
      </c>
      <c r="H7" s="160" t="s">
        <v>9</v>
      </c>
      <c r="I7" s="81" t="s">
        <v>3</v>
      </c>
      <c r="J7" s="82">
        <v>20.159999999999997</v>
      </c>
    </row>
    <row r="8" spans="1:11">
      <c r="A8" s="79"/>
      <c r="B8" s="160" t="s">
        <v>7</v>
      </c>
      <c r="C8" s="81" t="s">
        <v>3</v>
      </c>
      <c r="D8" s="83" t="s">
        <v>109</v>
      </c>
      <c r="E8" s="160" t="s">
        <v>52</v>
      </c>
      <c r="F8" s="81" t="s">
        <v>1</v>
      </c>
      <c r="G8" s="161">
        <v>0.59866666666666657</v>
      </c>
      <c r="H8" s="160" t="s">
        <v>59</v>
      </c>
      <c r="I8" s="81" t="s">
        <v>3</v>
      </c>
      <c r="J8" s="83">
        <v>1.2666666666666666</v>
      </c>
    </row>
    <row r="9" spans="1:11">
      <c r="A9" s="79"/>
      <c r="B9" s="160" t="s">
        <v>13</v>
      </c>
      <c r="C9" s="81" t="s">
        <v>3</v>
      </c>
      <c r="D9" s="83">
        <v>0.97600000000000009</v>
      </c>
      <c r="E9" s="160" t="s">
        <v>17</v>
      </c>
      <c r="F9" s="81" t="s">
        <v>3</v>
      </c>
      <c r="G9" s="82">
        <v>19.420000000000002</v>
      </c>
      <c r="H9" s="160" t="s">
        <v>12</v>
      </c>
      <c r="I9" s="81" t="s">
        <v>3</v>
      </c>
      <c r="J9" s="83">
        <v>4.5599999999999996</v>
      </c>
    </row>
    <row r="10" spans="1:11">
      <c r="A10" s="79"/>
      <c r="B10" s="160" t="s">
        <v>16</v>
      </c>
      <c r="C10" s="81" t="s">
        <v>3</v>
      </c>
      <c r="D10" s="161">
        <v>1.6499999999999997E-2</v>
      </c>
      <c r="E10" s="160" t="s">
        <v>20</v>
      </c>
      <c r="F10" s="81" t="s">
        <v>3</v>
      </c>
      <c r="G10" s="83">
        <v>8.2733333333333334</v>
      </c>
      <c r="H10" s="160" t="s">
        <v>18</v>
      </c>
      <c r="I10" s="81" t="s">
        <v>3</v>
      </c>
      <c r="J10" s="84">
        <v>409.4666666666667</v>
      </c>
    </row>
    <row r="11" spans="1:11">
      <c r="A11" s="79"/>
      <c r="B11" s="160" t="s">
        <v>49</v>
      </c>
      <c r="C11" s="81" t="s">
        <v>1</v>
      </c>
      <c r="D11" s="83">
        <v>6.0320000000000009</v>
      </c>
      <c r="E11" s="160" t="s">
        <v>23</v>
      </c>
      <c r="F11" s="81" t="s">
        <v>3</v>
      </c>
      <c r="G11" s="83">
        <v>0.2</v>
      </c>
      <c r="H11" s="160" t="s">
        <v>21</v>
      </c>
      <c r="I11" s="81" t="s">
        <v>3</v>
      </c>
      <c r="J11" s="83">
        <v>1.222</v>
      </c>
    </row>
    <row r="12" spans="1:11">
      <c r="A12" s="79"/>
      <c r="B12" s="160" t="s">
        <v>22</v>
      </c>
      <c r="C12" s="81" t="s">
        <v>3</v>
      </c>
      <c r="D12" s="82">
        <v>36.833333333333336</v>
      </c>
      <c r="E12" s="160" t="s">
        <v>53</v>
      </c>
      <c r="F12" s="81" t="s">
        <v>1</v>
      </c>
      <c r="G12" s="83">
        <v>4.3146666666666667</v>
      </c>
      <c r="H12" s="160" t="s">
        <v>24</v>
      </c>
      <c r="I12" s="81" t="s">
        <v>3</v>
      </c>
      <c r="J12" s="83">
        <v>0.76</v>
      </c>
    </row>
    <row r="13" spans="1:11">
      <c r="A13" s="79"/>
      <c r="B13" s="160" t="s">
        <v>50</v>
      </c>
      <c r="C13" s="81" t="s">
        <v>3</v>
      </c>
      <c r="D13" s="84">
        <v>218.53333333333333</v>
      </c>
      <c r="E13" s="160" t="s">
        <v>54</v>
      </c>
      <c r="F13" s="81" t="s">
        <v>1</v>
      </c>
      <c r="G13" s="161">
        <v>0.10793999999999999</v>
      </c>
      <c r="H13" s="160" t="s">
        <v>27</v>
      </c>
      <c r="I13" s="81" t="s">
        <v>3</v>
      </c>
      <c r="J13" s="84" t="s">
        <v>110</v>
      </c>
    </row>
    <row r="14" spans="1:11">
      <c r="A14" s="79"/>
      <c r="B14" s="160" t="s">
        <v>28</v>
      </c>
      <c r="C14" s="81" t="s">
        <v>3</v>
      </c>
      <c r="D14" s="83">
        <v>0.78</v>
      </c>
      <c r="E14" s="160" t="s">
        <v>55</v>
      </c>
      <c r="F14" s="81" t="s">
        <v>1</v>
      </c>
      <c r="G14" s="83">
        <v>2.3006000000000002</v>
      </c>
      <c r="H14" s="160" t="s">
        <v>60</v>
      </c>
      <c r="I14" s="81" t="s">
        <v>1</v>
      </c>
      <c r="J14" s="83">
        <v>1.0477999999999998</v>
      </c>
    </row>
    <row r="15" spans="1:11">
      <c r="A15" s="79"/>
      <c r="B15" s="160" t="s">
        <v>33</v>
      </c>
      <c r="C15" s="81" t="s">
        <v>3</v>
      </c>
      <c r="D15" s="83">
        <v>4.26</v>
      </c>
      <c r="E15" s="160" t="s">
        <v>29</v>
      </c>
      <c r="F15" s="81" t="s">
        <v>3</v>
      </c>
      <c r="G15" s="82">
        <v>20.239999999999998</v>
      </c>
      <c r="H15" s="160" t="s">
        <v>61</v>
      </c>
      <c r="I15" s="81" t="s">
        <v>3</v>
      </c>
      <c r="J15" s="161">
        <v>7.9000000000000015E-2</v>
      </c>
    </row>
    <row r="16" spans="1:11">
      <c r="A16" s="79"/>
      <c r="B16" s="160" t="s">
        <v>36</v>
      </c>
      <c r="C16" s="81" t="s">
        <v>3</v>
      </c>
      <c r="D16" s="83">
        <v>2.06</v>
      </c>
      <c r="E16" s="160" t="s">
        <v>31</v>
      </c>
      <c r="F16" s="81" t="s">
        <v>3</v>
      </c>
      <c r="G16" s="82">
        <v>18.859999999999996</v>
      </c>
      <c r="H16" s="160" t="s">
        <v>62</v>
      </c>
      <c r="I16" s="81" t="s">
        <v>3</v>
      </c>
      <c r="J16" s="83">
        <v>0.3</v>
      </c>
    </row>
    <row r="17" spans="1:10">
      <c r="A17" s="79"/>
      <c r="B17" s="160" t="s">
        <v>39</v>
      </c>
      <c r="C17" s="81" t="s">
        <v>3</v>
      </c>
      <c r="D17" s="83">
        <v>1.55</v>
      </c>
      <c r="E17" s="160" t="s">
        <v>56</v>
      </c>
      <c r="F17" s="81" t="s">
        <v>1</v>
      </c>
      <c r="G17" s="161">
        <v>0.13380000000000003</v>
      </c>
      <c r="H17" s="160" t="s">
        <v>63</v>
      </c>
      <c r="I17" s="81" t="s">
        <v>3</v>
      </c>
      <c r="J17" s="84">
        <v>156</v>
      </c>
    </row>
    <row r="18" spans="1:10" ht="15" customHeight="1">
      <c r="A18" s="79"/>
      <c r="B18" s="160" t="s">
        <v>42</v>
      </c>
      <c r="C18" s="81" t="s">
        <v>3</v>
      </c>
      <c r="D18" s="82">
        <v>20.47</v>
      </c>
      <c r="E18" s="160" t="s">
        <v>40</v>
      </c>
      <c r="F18" s="81" t="s">
        <v>3</v>
      </c>
      <c r="G18" s="83">
        <v>4.6400000000000006</v>
      </c>
      <c r="H18" s="160" t="s">
        <v>38</v>
      </c>
      <c r="I18" s="81" t="s">
        <v>3</v>
      </c>
      <c r="J18" s="82">
        <v>21.880000000000006</v>
      </c>
    </row>
    <row r="19" spans="1:10" ht="15" customHeight="1">
      <c r="A19" s="79"/>
      <c r="B19" s="160" t="s">
        <v>5</v>
      </c>
      <c r="C19" s="81" t="s">
        <v>3</v>
      </c>
      <c r="D19" s="83">
        <v>4.92</v>
      </c>
      <c r="E19" s="160" t="s">
        <v>43</v>
      </c>
      <c r="F19" s="81" t="s">
        <v>3</v>
      </c>
      <c r="G19" s="82">
        <v>21.346666666666664</v>
      </c>
      <c r="H19" s="160" t="s">
        <v>41</v>
      </c>
      <c r="I19" s="81" t="s">
        <v>3</v>
      </c>
      <c r="J19" s="83">
        <v>1.6600000000000001</v>
      </c>
    </row>
    <row r="20" spans="1:10" ht="15" customHeight="1">
      <c r="A20" s="79"/>
      <c r="B20" s="160" t="s">
        <v>84</v>
      </c>
      <c r="C20" s="81" t="s">
        <v>3</v>
      </c>
      <c r="D20" s="83">
        <v>0.23</v>
      </c>
      <c r="E20" s="160" t="s">
        <v>57</v>
      </c>
      <c r="F20" s="81" t="s">
        <v>3</v>
      </c>
      <c r="G20" s="82" t="s">
        <v>112</v>
      </c>
      <c r="H20" s="160" t="s">
        <v>45</v>
      </c>
      <c r="I20" s="81" t="s">
        <v>3</v>
      </c>
      <c r="J20" s="84">
        <v>140.12</v>
      </c>
    </row>
    <row r="21" spans="1:10" ht="15" customHeight="1" thickBot="1">
      <c r="A21" s="79"/>
      <c r="B21" s="166" t="s">
        <v>8</v>
      </c>
      <c r="C21" s="165" t="s">
        <v>3</v>
      </c>
      <c r="D21" s="167">
        <v>3.5600000000000005</v>
      </c>
      <c r="E21" s="166" t="s">
        <v>58</v>
      </c>
      <c r="F21" s="165" t="s">
        <v>1</v>
      </c>
      <c r="G21" s="168">
        <v>2.5000000000000001E-2</v>
      </c>
      <c r="H21" s="164" t="s">
        <v>237</v>
      </c>
      <c r="I21" s="165" t="s">
        <v>237</v>
      </c>
      <c r="J21" s="169" t="s">
        <v>237</v>
      </c>
    </row>
    <row r="22" spans="1:10" ht="15.75" thickTop="1"/>
  </sheetData>
  <conditionalFormatting sqref="B3:J21">
    <cfRule type="expression" dxfId="427" priority="11">
      <formula>IF(IndVal_IsBlnkRow*IndVal_IsBlnkRowNext=1,TRUE,FALSE)</formula>
    </cfRule>
  </conditionalFormatting>
  <conditionalFormatting sqref="I3:I21 C3:C21 F3:F21">
    <cfRule type="expression" dxfId="426" priority="12">
      <formula>IndVal_LimitValDiffUOM</formula>
    </cfRule>
  </conditionalFormatting>
  <hyperlinks>
    <hyperlink ref="B4" location="'Fire Assay'!$A$17" display="'Fire Assay'!$A$17"/>
    <hyperlink ref="E4" location="'Fire Assay'!$A$56" display="'Fire Assay'!$A$56"/>
    <hyperlink ref="B6" location="'4-Acid'!$A$1" display="'4-Acid'!$A$1"/>
    <hyperlink ref="E6" location="'4-Acid'!$A$360" display="'4-Acid'!$A$360"/>
    <hyperlink ref="H6" location="'4-Acid'!$A$664" display="'4-Acid'!$A$664"/>
    <hyperlink ref="B7" location="'4-Acid'!$A$17" display="'4-Acid'!$A$17"/>
    <hyperlink ref="E7" location="'4-Acid'!$A$376" display="'4-Acid'!$A$376"/>
    <hyperlink ref="H7" location="'4-Acid'!$A$680" display="'4-Acid'!$A$680"/>
    <hyperlink ref="B8" location="'4-Acid'!$A$56" display="'4-Acid'!$A$56"/>
    <hyperlink ref="E8" location="'4-Acid'!$A$392" display="'4-Acid'!$A$392"/>
    <hyperlink ref="H8" location="'4-Acid'!$A$696" display="'4-Acid'!$A$696"/>
    <hyperlink ref="B9" location="'4-Acid'!$A$88" display="'4-Acid'!$A$88"/>
    <hyperlink ref="E9" location="'4-Acid'!$A$408" display="'4-Acid'!$A$408"/>
    <hyperlink ref="H9" location="'4-Acid'!$A$712" display="'4-Acid'!$A$712"/>
    <hyperlink ref="B10" location="'4-Acid'!$A$104" display="'4-Acid'!$A$104"/>
    <hyperlink ref="E10" location="'4-Acid'!$A$424" display="'4-Acid'!$A$424"/>
    <hyperlink ref="H10" location="'4-Acid'!$A$744" display="'4-Acid'!$A$744"/>
    <hyperlink ref="B11" location="'4-Acid'!$A$120" display="'4-Acid'!$A$120"/>
    <hyperlink ref="E11" location="'4-Acid'!$A$440" display="'4-Acid'!$A$440"/>
    <hyperlink ref="H11" location="'4-Acid'!$A$760" display="'4-Acid'!$A$760"/>
    <hyperlink ref="B12" location="'4-Acid'!$A$152" display="'4-Acid'!$A$152"/>
    <hyperlink ref="E12" location="'4-Acid'!$A$456" display="'4-Acid'!$A$456"/>
    <hyperlink ref="H12" location="'4-Acid'!$A$776" display="'4-Acid'!$A$776"/>
    <hyperlink ref="B13" location="'4-Acid'!$A$184" display="'4-Acid'!$A$184"/>
    <hyperlink ref="E13" location="'4-Acid'!$A$472" display="'4-Acid'!$A$472"/>
    <hyperlink ref="H13" location="'4-Acid'!$A$792" display="'4-Acid'!$A$792"/>
    <hyperlink ref="B14" location="'4-Acid'!$A$200" display="'4-Acid'!$A$200"/>
    <hyperlink ref="E14" location="'4-Acid'!$A$504" display="'4-Acid'!$A$504"/>
    <hyperlink ref="H14" location="'4-Acid'!$A$824" display="'4-Acid'!$A$824"/>
    <hyperlink ref="B15" location="'4-Acid'!$A$232" display="'4-Acid'!$A$232"/>
    <hyperlink ref="E15" location="'4-Acid'!$A$520" display="'4-Acid'!$A$520"/>
    <hyperlink ref="H15" location="'4-Acid'!$A$840" display="'4-Acid'!$A$840"/>
    <hyperlink ref="B16" location="'4-Acid'!$A$248" display="'4-Acid'!$A$248"/>
    <hyperlink ref="E16" location="'4-Acid'!$A$536" display="'4-Acid'!$A$536"/>
    <hyperlink ref="H16" location="'4-Acid'!$A$856" display="'4-Acid'!$A$856"/>
    <hyperlink ref="B17" location="'4-Acid'!$A$264" display="'4-Acid'!$A$264"/>
    <hyperlink ref="E17" location="'4-Acid'!$A$568" display="'4-Acid'!$A$568"/>
    <hyperlink ref="H17" location="'4-Acid'!$A$888" display="'4-Acid'!$A$888"/>
    <hyperlink ref="B18" location="'4-Acid'!$A$296" display="'4-Acid'!$A$296"/>
    <hyperlink ref="E18" location="'4-Acid'!$A$600" display="'4-Acid'!$A$600"/>
    <hyperlink ref="H18" location="'4-Acid'!$A$920" display="'4-Acid'!$A$920"/>
    <hyperlink ref="B19" location="'4-Acid'!$A$312" display="'4-Acid'!$A$312"/>
    <hyperlink ref="E19" location="'4-Acid'!$A$616" display="'4-Acid'!$A$616"/>
    <hyperlink ref="H19" location="'4-Acid'!$A$936" display="'4-Acid'!$A$936"/>
    <hyperlink ref="B20" location="'4-Acid'!$A$328" display="'4-Acid'!$A$328"/>
    <hyperlink ref="E20" location="'4-Acid'!$A$632" display="'4-Acid'!$A$632"/>
    <hyperlink ref="H20" location="'4-Acid'!$A$968" display="'4-Acid'!$A$968"/>
    <hyperlink ref="B21" location="'4-Acid'!$A$344" display="'4-Acid'!$A$344"/>
    <hyperlink ref="E21" location="'4-Acid'!$A$648" display="'4-Acid'!$A$6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9" hidden="1" customWidth="1" outlineLevel="1"/>
    <col min="2" max="2" width="9.33203125" style="9" hidden="1" customWidth="1" outlineLevel="1"/>
    <col min="3" max="3" width="6.88671875" style="9" hidden="1" customWidth="1" outlineLevel="1"/>
    <col min="4" max="4" width="5.109375" style="9" hidden="1" customWidth="1" outlineLevel="1"/>
    <col min="5" max="8" width="5" style="9" hidden="1" customWidth="1" outlineLevel="1"/>
    <col min="9" max="11" width="6.109375" style="9" hidden="1" customWidth="1" outlineLevel="1"/>
    <col min="12" max="13" width="5" style="9" hidden="1" customWidth="1" outlineLevel="1"/>
    <col min="14" max="14" width="3.88671875" style="9" hidden="1" customWidth="1" outlineLevel="1"/>
    <col min="15" max="15" width="9.33203125" style="9" hidden="1" customWidth="1" outlineLevel="1"/>
    <col min="16" max="16" width="6.88671875" style="9" hidden="1" customWidth="1" outlineLevel="1"/>
    <col min="17" max="17" width="5.109375" style="9" hidden="1" customWidth="1" outlineLevel="1"/>
    <col min="18" max="21" width="5" style="9" hidden="1" customWidth="1" outlineLevel="1"/>
    <col min="22" max="24" width="6.109375" style="9" hidden="1" customWidth="1" outlineLevel="1"/>
    <col min="25" max="26" width="5" style="9" hidden="1" customWidth="1" outlineLevel="1"/>
    <col min="27" max="27" width="3" style="9" customWidth="1" collapsed="1"/>
    <col min="28" max="28" width="9.33203125" style="9" customWidth="1"/>
    <col min="29" max="29" width="6.88671875" style="9" customWidth="1"/>
    <col min="30" max="30" width="5.109375" style="9" customWidth="1"/>
    <col min="31" max="34" width="5" style="9" customWidth="1"/>
    <col min="35" max="37" width="6.109375" style="9" customWidth="1"/>
    <col min="38" max="39" width="5" style="9" customWidth="1"/>
    <col min="40" max="40" width="3.5546875" style="9" customWidth="1"/>
    <col min="41" max="41" width="9.33203125" style="9" customWidth="1"/>
    <col min="42" max="42" width="6.88671875" style="9" customWidth="1"/>
    <col min="43" max="43" width="5.109375" style="9" customWidth="1"/>
    <col min="44" max="47" width="5" style="9" customWidth="1"/>
    <col min="48" max="50" width="6.109375" style="9" customWidth="1"/>
    <col min="51" max="52" width="5" style="9" customWidth="1"/>
    <col min="53" max="16384" width="8.88671875" style="9"/>
  </cols>
  <sheetData>
    <row r="1" spans="1:52" ht="15" customHeight="1">
      <c r="A1" s="69" t="s">
        <v>103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B1" s="70" t="s">
        <v>100</v>
      </c>
      <c r="AC1" s="70" t="e">
        <f>Parms_Tmplt</f>
        <v>#REF!</v>
      </c>
      <c r="AD1" s="50"/>
      <c r="AE1" s="50"/>
      <c r="AF1" s="51"/>
      <c r="AG1" s="51"/>
      <c r="AH1" s="51"/>
      <c r="AI1" s="51"/>
      <c r="AJ1" s="51"/>
      <c r="AK1" s="51"/>
      <c r="AL1" s="51"/>
      <c r="AM1" s="51"/>
      <c r="AO1" s="3" t="s">
        <v>79</v>
      </c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3" spans="1:52" s="23" customFormat="1" ht="15" customHeight="1" thickBot="1">
      <c r="A3" s="22"/>
      <c r="B3" s="328" t="e">
        <f>"Within-Lab Performance Gates for "&amp;CRMCode</f>
        <v>#REF!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22"/>
      <c r="O3" s="328" t="e">
        <f>"Between-Lab Performance Gates for "&amp;CRMCode</f>
        <v>#REF!</v>
      </c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B3" s="328" t="e">
        <f ca="1">PG_Val</f>
        <v>#REF!</v>
      </c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22"/>
      <c r="AO3" s="328" t="e">
        <f ca="1">PG_Val</f>
        <v>#REF!</v>
      </c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</row>
    <row r="4" spans="1:52" s="21" customFormat="1" ht="15" customHeight="1" thickTop="1">
      <c r="A4" s="344" t="s">
        <v>85</v>
      </c>
      <c r="B4" s="330" t="s">
        <v>2</v>
      </c>
      <c r="C4" s="332" t="s">
        <v>68</v>
      </c>
      <c r="D4" s="334" t="s">
        <v>69</v>
      </c>
      <c r="E4" s="335"/>
      <c r="F4" s="335"/>
      <c r="G4" s="335"/>
      <c r="H4" s="336"/>
      <c r="I4" s="337" t="s">
        <v>70</v>
      </c>
      <c r="J4" s="338"/>
      <c r="K4" s="339"/>
      <c r="L4" s="340" t="s">
        <v>71</v>
      </c>
      <c r="M4" s="341"/>
      <c r="N4" s="20"/>
      <c r="O4" s="330" t="s">
        <v>2</v>
      </c>
      <c r="P4" s="332" t="s">
        <v>68</v>
      </c>
      <c r="Q4" s="334" t="s">
        <v>69</v>
      </c>
      <c r="R4" s="335"/>
      <c r="S4" s="335"/>
      <c r="T4" s="335"/>
      <c r="U4" s="336"/>
      <c r="V4" s="337" t="s">
        <v>70</v>
      </c>
      <c r="W4" s="338"/>
      <c r="X4" s="339"/>
      <c r="Y4" s="340" t="s">
        <v>71</v>
      </c>
      <c r="Z4" s="341"/>
      <c r="AB4" s="330" t="s">
        <v>2</v>
      </c>
      <c r="AC4" s="332" t="s">
        <v>68</v>
      </c>
      <c r="AD4" s="334" t="s">
        <v>69</v>
      </c>
      <c r="AE4" s="335"/>
      <c r="AF4" s="335"/>
      <c r="AG4" s="335"/>
      <c r="AH4" s="336"/>
      <c r="AI4" s="337" t="s">
        <v>70</v>
      </c>
      <c r="AJ4" s="338"/>
      <c r="AK4" s="339"/>
      <c r="AL4" s="340" t="s">
        <v>71</v>
      </c>
      <c r="AM4" s="341"/>
      <c r="AN4" s="20"/>
      <c r="AO4" s="330" t="s">
        <v>2</v>
      </c>
      <c r="AP4" s="332" t="s">
        <v>68</v>
      </c>
      <c r="AQ4" s="334" t="s">
        <v>69</v>
      </c>
      <c r="AR4" s="335"/>
      <c r="AS4" s="335"/>
      <c r="AT4" s="335"/>
      <c r="AU4" s="336"/>
      <c r="AV4" s="337" t="s">
        <v>70</v>
      </c>
      <c r="AW4" s="338"/>
      <c r="AX4" s="339"/>
      <c r="AY4" s="340" t="s">
        <v>71</v>
      </c>
      <c r="AZ4" s="341"/>
    </row>
    <row r="5" spans="1:52" s="21" customFormat="1" ht="15" customHeight="1">
      <c r="A5" s="345"/>
      <c r="B5" s="331"/>
      <c r="C5" s="333"/>
      <c r="D5" s="24" t="s">
        <v>83</v>
      </c>
      <c r="E5" s="25" t="s">
        <v>72</v>
      </c>
      <c r="F5" s="25" t="s">
        <v>73</v>
      </c>
      <c r="G5" s="25" t="s">
        <v>74</v>
      </c>
      <c r="H5" s="26" t="s">
        <v>75</v>
      </c>
      <c r="I5" s="27" t="s">
        <v>76</v>
      </c>
      <c r="J5" s="25" t="s">
        <v>77</v>
      </c>
      <c r="K5" s="28" t="s">
        <v>78</v>
      </c>
      <c r="L5" s="24" t="s">
        <v>66</v>
      </c>
      <c r="M5" s="26" t="s">
        <v>67</v>
      </c>
      <c r="N5" s="20"/>
      <c r="O5" s="342"/>
      <c r="P5" s="343"/>
      <c r="Q5" s="41" t="s">
        <v>65</v>
      </c>
      <c r="R5" s="42" t="s">
        <v>72</v>
      </c>
      <c r="S5" s="42" t="s">
        <v>73</v>
      </c>
      <c r="T5" s="42" t="s">
        <v>74</v>
      </c>
      <c r="U5" s="43" t="s">
        <v>75</v>
      </c>
      <c r="V5" s="44" t="s">
        <v>76</v>
      </c>
      <c r="W5" s="42" t="s">
        <v>77</v>
      </c>
      <c r="X5" s="45" t="s">
        <v>78</v>
      </c>
      <c r="Y5" s="41" t="s">
        <v>66</v>
      </c>
      <c r="Z5" s="43" t="s">
        <v>67</v>
      </c>
      <c r="AB5" s="331"/>
      <c r="AC5" s="333"/>
      <c r="AD5" s="24" t="s">
        <v>83</v>
      </c>
      <c r="AE5" s="25" t="s">
        <v>72</v>
      </c>
      <c r="AF5" s="25" t="s">
        <v>73</v>
      </c>
      <c r="AG5" s="25" t="s">
        <v>74</v>
      </c>
      <c r="AH5" s="26" t="s">
        <v>75</v>
      </c>
      <c r="AI5" s="27" t="s">
        <v>76</v>
      </c>
      <c r="AJ5" s="25" t="s">
        <v>77</v>
      </c>
      <c r="AK5" s="28" t="s">
        <v>78</v>
      </c>
      <c r="AL5" s="24" t="s">
        <v>66</v>
      </c>
      <c r="AM5" s="26" t="s">
        <v>67</v>
      </c>
      <c r="AN5" s="20"/>
      <c r="AO5" s="342"/>
      <c r="AP5" s="343"/>
      <c r="AQ5" s="41" t="s">
        <v>65</v>
      </c>
      <c r="AR5" s="42" t="s">
        <v>72</v>
      </c>
      <c r="AS5" s="42" t="s">
        <v>73</v>
      </c>
      <c r="AT5" s="42" t="s">
        <v>74</v>
      </c>
      <c r="AU5" s="43" t="s">
        <v>75</v>
      </c>
      <c r="AV5" s="44" t="s">
        <v>76</v>
      </c>
      <c r="AW5" s="42" t="s">
        <v>77</v>
      </c>
      <c r="AX5" s="45" t="s">
        <v>78</v>
      </c>
      <c r="AY5" s="41" t="s">
        <v>66</v>
      </c>
      <c r="AZ5" s="43" t="s">
        <v>67</v>
      </c>
    </row>
    <row r="6" spans="1:52" ht="15" customHeight="1">
      <c r="A6" s="63" t="s">
        <v>0</v>
      </c>
      <c r="B6" s="10" t="s">
        <v>80</v>
      </c>
      <c r="C6" s="11">
        <v>1.2933625000000002</v>
      </c>
      <c r="D6" s="12">
        <v>1.5136623836404073E-2</v>
      </c>
      <c r="E6" s="13">
        <v>1.2630892523271919</v>
      </c>
      <c r="F6" s="13">
        <v>1.3236357476728084</v>
      </c>
      <c r="G6" s="13">
        <v>1.247952628490788</v>
      </c>
      <c r="H6" s="14">
        <v>1.3387723715092124</v>
      </c>
      <c r="I6" s="15">
        <v>1.1703311203474719E-2</v>
      </c>
      <c r="J6" s="16">
        <v>2.3406622406949438E-2</v>
      </c>
      <c r="K6" s="17">
        <v>3.5109933610424159E-2</v>
      </c>
      <c r="L6" s="12">
        <v>1.2286943750000001</v>
      </c>
      <c r="M6" s="14">
        <v>1.3580306250000003</v>
      </c>
      <c r="N6" s="31"/>
      <c r="O6" s="46" t="s">
        <v>80</v>
      </c>
      <c r="P6" s="60">
        <v>1.2933625000000002</v>
      </c>
      <c r="Q6" s="47">
        <v>1.5136623836404073E-2</v>
      </c>
      <c r="R6" s="71">
        <v>1.2630892523271919</v>
      </c>
      <c r="S6" s="71">
        <v>1.3236357476728084</v>
      </c>
      <c r="T6" s="71">
        <v>1.247952628490788</v>
      </c>
      <c r="U6" s="61">
        <v>1.3387723715092124</v>
      </c>
      <c r="V6" s="62">
        <v>1.1703311203474719E-2</v>
      </c>
      <c r="W6" s="72">
        <v>2.3406622406949438E-2</v>
      </c>
      <c r="X6" s="73">
        <v>3.5109933610424159E-2</v>
      </c>
      <c r="Y6" s="47">
        <v>1.2286943750000001</v>
      </c>
      <c r="Z6" s="61">
        <v>1.3580306250000003</v>
      </c>
      <c r="AA6" s="32"/>
      <c r="AB6" s="10" t="e">
        <f>PG_ConstNmRout</f>
        <v>#REF!</v>
      </c>
      <c r="AC6" s="11" t="e">
        <f ca="1">PG_ValUOMxRout</f>
        <v>#REF!</v>
      </c>
      <c r="AD6" s="12" t="e">
        <f ca="1">PG_ValUOMxRout</f>
        <v>#REF!</v>
      </c>
      <c r="AE6" s="13" t="e">
        <f ca="1">PG_ValUOMxRout</f>
        <v>#REF!</v>
      </c>
      <c r="AF6" s="13" t="e">
        <f ca="1">PG_ValUOMxRout</f>
        <v>#REF!</v>
      </c>
      <c r="AG6" s="13" t="e">
        <f ca="1">PG_ValUOMxRout</f>
        <v>#REF!</v>
      </c>
      <c r="AH6" s="14" t="e">
        <f ca="1">PG_ValUOMxRout</f>
        <v>#REF!</v>
      </c>
      <c r="AI6" s="15">
        <f ca="1">PG_ValRout</f>
        <v>1.1703311203474719E-2</v>
      </c>
      <c r="AJ6" s="16">
        <f ca="1">PG_ValRout</f>
        <v>2.3406622406949438E-2</v>
      </c>
      <c r="AK6" s="17">
        <f ca="1">PG_ValRout</f>
        <v>3.5109933610424159E-2</v>
      </c>
      <c r="AL6" s="12" t="e">
        <f ca="1">PG_ValUOMxRout</f>
        <v>#REF!</v>
      </c>
      <c r="AM6" s="14" t="e">
        <f ca="1">PG_ValUOMxRout</f>
        <v>#REF!</v>
      </c>
      <c r="AN6" s="31"/>
      <c r="AO6" s="46" t="e">
        <f>PG_ConstNmRand</f>
        <v>#REF!</v>
      </c>
      <c r="AP6" s="60" t="e">
        <f ca="1">PG_ValUOMxRand</f>
        <v>#REF!</v>
      </c>
      <c r="AQ6" s="47" t="e">
        <f ca="1">PG_ValUOMxRand</f>
        <v>#REF!</v>
      </c>
      <c r="AR6" s="71" t="e">
        <f ca="1">PG_ValUOMxRand</f>
        <v>#REF!</v>
      </c>
      <c r="AS6" s="71" t="e">
        <f ca="1">PG_ValUOMxRand</f>
        <v>#REF!</v>
      </c>
      <c r="AT6" s="71" t="e">
        <f ca="1">PG_ValUOMxRand</f>
        <v>#REF!</v>
      </c>
      <c r="AU6" s="61" t="e">
        <f ca="1">PG_ValUOMxRand</f>
        <v>#REF!</v>
      </c>
      <c r="AV6" s="62">
        <f ca="1">PG_ValRand</f>
        <v>1.1703311203474719E-2</v>
      </c>
      <c r="AW6" s="72">
        <f ca="1">PG_ValRand</f>
        <v>2.3406622406949438E-2</v>
      </c>
      <c r="AX6" s="73">
        <f ca="1">PG_ValRand</f>
        <v>3.5109933610424159E-2</v>
      </c>
      <c r="AY6" s="47" t="e">
        <f ca="1">PG_ValUOMxRand</f>
        <v>#REF!</v>
      </c>
      <c r="AZ6" s="61" t="e">
        <f ca="1">PG_ValUOMxRand</f>
        <v>#REF!</v>
      </c>
    </row>
    <row r="7" spans="1:52" ht="15" customHeight="1">
      <c r="A7" s="64" t="s">
        <v>87</v>
      </c>
      <c r="B7" s="10" t="s">
        <v>81</v>
      </c>
      <c r="C7" s="11">
        <v>1.2703423295454543</v>
      </c>
      <c r="D7" s="12">
        <v>1.1306252148685211E-2</v>
      </c>
      <c r="E7" s="13">
        <v>1.247729825248084</v>
      </c>
      <c r="F7" s="13">
        <v>1.2929548338428247</v>
      </c>
      <c r="G7" s="13">
        <v>1.2364235730993987</v>
      </c>
      <c r="H7" s="14">
        <v>1.30426108599151</v>
      </c>
      <c r="I7" s="15">
        <v>8.900161701083157E-3</v>
      </c>
      <c r="J7" s="16">
        <v>1.7800323402166314E-2</v>
      </c>
      <c r="K7" s="17">
        <v>2.6700485103249471E-2</v>
      </c>
      <c r="L7" s="12">
        <v>1.2068252130681816</v>
      </c>
      <c r="M7" s="14">
        <v>1.3338594460227271</v>
      </c>
      <c r="N7" s="31"/>
      <c r="O7" s="10" t="s">
        <v>81</v>
      </c>
      <c r="P7" s="11">
        <v>1.2703423295454543</v>
      </c>
      <c r="Q7" s="12">
        <v>1.1306252148685211E-2</v>
      </c>
      <c r="R7" s="13">
        <v>1.247729825248084</v>
      </c>
      <c r="S7" s="13">
        <v>1.2929548338428247</v>
      </c>
      <c r="T7" s="13">
        <v>1.2364235730993987</v>
      </c>
      <c r="U7" s="14">
        <v>1.30426108599151</v>
      </c>
      <c r="V7" s="15">
        <v>8.900161701083157E-3</v>
      </c>
      <c r="W7" s="16">
        <v>1.7800323402166314E-2</v>
      </c>
      <c r="X7" s="17">
        <v>2.6700485103249471E-2</v>
      </c>
      <c r="Y7" s="12">
        <v>1.2068252130681816</v>
      </c>
      <c r="Z7" s="14">
        <v>1.3338594460227271</v>
      </c>
      <c r="AA7" s="32"/>
      <c r="AB7" s="10" t="e">
        <f>PG_ConstNmRout</f>
        <v>#REF!</v>
      </c>
      <c r="AC7" s="11" t="e">
        <f ca="1">PG_ValUOMxRout</f>
        <v>#REF!</v>
      </c>
      <c r="AD7" s="12" t="e">
        <f ca="1">PG_ValUOMxRout</f>
        <v>#REF!</v>
      </c>
      <c r="AE7" s="13" t="e">
        <f ca="1">PG_ValUOMxRout</f>
        <v>#REF!</v>
      </c>
      <c r="AF7" s="13" t="e">
        <f ca="1">PG_ValUOMxRout</f>
        <v>#REF!</v>
      </c>
      <c r="AG7" s="13" t="e">
        <f ca="1">PG_ValUOMxRout</f>
        <v>#REF!</v>
      </c>
      <c r="AH7" s="14" t="e">
        <f ca="1">PG_ValUOMxRout</f>
        <v>#REF!</v>
      </c>
      <c r="AI7" s="15">
        <f ca="1">PG_ValRout</f>
        <v>8.900161701083157E-3</v>
      </c>
      <c r="AJ7" s="16">
        <f ca="1">PG_ValRout</f>
        <v>1.7800323402166314E-2</v>
      </c>
      <c r="AK7" s="17">
        <f ca="1">PG_ValRout</f>
        <v>2.6700485103249471E-2</v>
      </c>
      <c r="AL7" s="12" t="e">
        <f ca="1">PG_ValUOMxRout</f>
        <v>#REF!</v>
      </c>
      <c r="AM7" s="14" t="e">
        <f ca="1">PG_ValUOMxRout</f>
        <v>#REF!</v>
      </c>
      <c r="AN7" s="31"/>
      <c r="AO7" s="10" t="e">
        <f>PG_ConstNmRand</f>
        <v>#REF!</v>
      </c>
      <c r="AP7" s="11" t="e">
        <f ca="1">PG_ValUOMxRand</f>
        <v>#REF!</v>
      </c>
      <c r="AQ7" s="12" t="e">
        <f ca="1">PG_ValUOMxRand</f>
        <v>#REF!</v>
      </c>
      <c r="AR7" s="13" t="e">
        <f ca="1">PG_ValUOMxRand</f>
        <v>#REF!</v>
      </c>
      <c r="AS7" s="13" t="e">
        <f ca="1">PG_ValUOMxRand</f>
        <v>#REF!</v>
      </c>
      <c r="AT7" s="13" t="e">
        <f ca="1">PG_ValUOMxRand</f>
        <v>#REF!</v>
      </c>
      <c r="AU7" s="14" t="e">
        <f ca="1">PG_ValUOMxRand</f>
        <v>#REF!</v>
      </c>
      <c r="AV7" s="15">
        <f ca="1">PG_ValRand</f>
        <v>8.900161701083157E-3</v>
      </c>
      <c r="AW7" s="16">
        <f ca="1">PG_ValRand</f>
        <v>1.7800323402166314E-2</v>
      </c>
      <c r="AX7" s="17">
        <f ca="1">PG_ValRand</f>
        <v>2.6700485103249471E-2</v>
      </c>
      <c r="AY7" s="12" t="e">
        <f ca="1">PG_ValUOMxRand</f>
        <v>#REF!</v>
      </c>
      <c r="AZ7" s="14" t="e">
        <f ca="1">PG_ValUOMxRand</f>
        <v>#REF!</v>
      </c>
    </row>
    <row r="8" spans="1:52" ht="15" customHeight="1" thickBot="1">
      <c r="A8" s="49" t="s">
        <v>86</v>
      </c>
      <c r="B8" s="33" t="s">
        <v>82</v>
      </c>
      <c r="C8" s="34">
        <v>2.3657374581818189</v>
      </c>
      <c r="D8" s="35">
        <v>6.4700213941111778E-2</v>
      </c>
      <c r="E8" s="36">
        <v>2.2363370302995955</v>
      </c>
      <c r="F8" s="36">
        <v>2.4951378860640423</v>
      </c>
      <c r="G8" s="36">
        <v>2.1716368163584834</v>
      </c>
      <c r="H8" s="37">
        <v>2.5598381000051544</v>
      </c>
      <c r="I8" s="38">
        <v>2.7348856364998741E-2</v>
      </c>
      <c r="J8" s="39">
        <v>5.4697712729997482E-2</v>
      </c>
      <c r="K8" s="40">
        <v>8.2046569094996219E-2</v>
      </c>
      <c r="L8" s="35">
        <v>2.2474505852727278</v>
      </c>
      <c r="M8" s="37">
        <v>2.48402433109091</v>
      </c>
      <c r="N8" s="31"/>
      <c r="O8" s="33" t="s">
        <v>82</v>
      </c>
      <c r="P8" s="34">
        <v>2.3657374581818189</v>
      </c>
      <c r="Q8" s="35">
        <v>6.4700213941111778E-2</v>
      </c>
      <c r="R8" s="36">
        <v>2.2363370302995955</v>
      </c>
      <c r="S8" s="36">
        <v>2.4951378860640423</v>
      </c>
      <c r="T8" s="36">
        <v>2.1716368163584834</v>
      </c>
      <c r="U8" s="37">
        <v>2.5598381000051544</v>
      </c>
      <c r="V8" s="38">
        <v>2.7348856364998741E-2</v>
      </c>
      <c r="W8" s="39">
        <v>5.4697712729997482E-2</v>
      </c>
      <c r="X8" s="40">
        <v>8.2046569094996219E-2</v>
      </c>
      <c r="Y8" s="35">
        <v>2.2474505852727278</v>
      </c>
      <c r="Z8" s="37">
        <v>2.48402433109091</v>
      </c>
      <c r="AA8" s="32"/>
      <c r="AB8" s="33" t="e">
        <f>PG_ConstNmRout</f>
        <v>#REF!</v>
      </c>
      <c r="AC8" s="34" t="e">
        <f ca="1">PG_ValUOMxRout</f>
        <v>#REF!</v>
      </c>
      <c r="AD8" s="35" t="e">
        <f ca="1">PG_ValUOMxRout</f>
        <v>#REF!</v>
      </c>
      <c r="AE8" s="36" t="e">
        <f ca="1">PG_ValUOMxRout</f>
        <v>#REF!</v>
      </c>
      <c r="AF8" s="36" t="e">
        <f ca="1">PG_ValUOMxRout</f>
        <v>#REF!</v>
      </c>
      <c r="AG8" s="36" t="e">
        <f ca="1">PG_ValUOMxRout</f>
        <v>#REF!</v>
      </c>
      <c r="AH8" s="37" t="e">
        <f ca="1">PG_ValUOMxRout</f>
        <v>#REF!</v>
      </c>
      <c r="AI8" s="38">
        <f ca="1">PG_ValRout</f>
        <v>2.7348856364998741E-2</v>
      </c>
      <c r="AJ8" s="39">
        <f ca="1">PG_ValRout</f>
        <v>5.4697712729997482E-2</v>
      </c>
      <c r="AK8" s="40">
        <f ca="1">PG_ValRout</f>
        <v>8.2046569094996219E-2</v>
      </c>
      <c r="AL8" s="35" t="e">
        <f ca="1">PG_ValUOMxRout</f>
        <v>#REF!</v>
      </c>
      <c r="AM8" s="37" t="e">
        <f ca="1">PG_ValUOMxRout</f>
        <v>#REF!</v>
      </c>
      <c r="AN8" s="31"/>
      <c r="AO8" s="33" t="e">
        <f>PG_ConstNmRand</f>
        <v>#REF!</v>
      </c>
      <c r="AP8" s="34" t="e">
        <f ca="1">PG_ValUOMxRand</f>
        <v>#REF!</v>
      </c>
      <c r="AQ8" s="35" t="e">
        <f ca="1">PG_ValUOMxRand</f>
        <v>#REF!</v>
      </c>
      <c r="AR8" s="36" t="e">
        <f ca="1">PG_ValUOMxRand</f>
        <v>#REF!</v>
      </c>
      <c r="AS8" s="36" t="e">
        <f ca="1">PG_ValUOMxRand</f>
        <v>#REF!</v>
      </c>
      <c r="AT8" s="36" t="e">
        <f ca="1">PG_ValUOMxRand</f>
        <v>#REF!</v>
      </c>
      <c r="AU8" s="37" t="e">
        <f ca="1">PG_ValUOMxRand</f>
        <v>#REF!</v>
      </c>
      <c r="AV8" s="38">
        <f ca="1">PG_ValRand</f>
        <v>2.7348856364998741E-2</v>
      </c>
      <c r="AW8" s="39">
        <f ca="1">PG_ValRand</f>
        <v>5.4697712729997482E-2</v>
      </c>
      <c r="AX8" s="40">
        <f ca="1">PG_ValRand</f>
        <v>8.2046569094996219E-2</v>
      </c>
      <c r="AY8" s="35" t="e">
        <f ca="1">PG_ValUOMxRand</f>
        <v>#REF!</v>
      </c>
      <c r="AZ8" s="37" t="e">
        <f ca="1">PG_ValUOMxRand</f>
        <v>#REF!</v>
      </c>
    </row>
    <row r="9" spans="1:52" ht="15" customHeight="1" thickTop="1">
      <c r="A9" s="65"/>
      <c r="B9" s="18"/>
      <c r="C9" s="11"/>
      <c r="D9" s="12"/>
      <c r="E9" s="13"/>
      <c r="F9" s="13"/>
      <c r="G9" s="13"/>
      <c r="H9" s="14"/>
      <c r="I9" s="15"/>
      <c r="J9" s="16"/>
      <c r="K9" s="17"/>
      <c r="L9" s="12"/>
      <c r="M9" s="14"/>
      <c r="N9" s="31"/>
      <c r="O9" s="18"/>
      <c r="P9" s="11"/>
      <c r="Q9" s="12"/>
      <c r="R9" s="13"/>
      <c r="S9" s="13"/>
      <c r="T9" s="13"/>
      <c r="U9" s="14"/>
      <c r="V9" s="15"/>
      <c r="W9" s="16"/>
      <c r="X9" s="17"/>
      <c r="Y9" s="12"/>
      <c r="Z9" s="14"/>
      <c r="AA9" s="32"/>
      <c r="AB9" s="18" t="str">
        <f>PG_ConstNmRout</f>
        <v/>
      </c>
      <c r="AC9" s="11" t="str">
        <f>PG_ValUOMxRout</f>
        <v/>
      </c>
      <c r="AD9" s="12" t="str">
        <f>PG_ValUOMxRout</f>
        <v/>
      </c>
      <c r="AE9" s="13" t="str">
        <f>PG_ValUOMxRout</f>
        <v/>
      </c>
      <c r="AF9" s="13" t="str">
        <f>PG_ValUOMxRout</f>
        <v/>
      </c>
      <c r="AG9" s="13" t="str">
        <f>PG_ValUOMxRout</f>
        <v/>
      </c>
      <c r="AH9" s="14" t="str">
        <f>PG_ValUOMxRout</f>
        <v/>
      </c>
      <c r="AI9" s="15" t="str">
        <f>PG_ValRout</f>
        <v/>
      </c>
      <c r="AJ9" s="16" t="str">
        <f>PG_ValRout</f>
        <v/>
      </c>
      <c r="AK9" s="17" t="str">
        <f>PG_ValRout</f>
        <v/>
      </c>
      <c r="AL9" s="12" t="str">
        <f>PG_ValUOMxRout</f>
        <v/>
      </c>
      <c r="AM9" s="14" t="str">
        <f>PG_ValUOMxRout</f>
        <v/>
      </c>
      <c r="AN9" s="31"/>
      <c r="AO9" s="18" t="str">
        <f>PG_ConstNmRand</f>
        <v/>
      </c>
      <c r="AP9" s="11" t="str">
        <f>PG_ValUOMxRand</f>
        <v/>
      </c>
      <c r="AQ9" s="12" t="str">
        <f>PG_ValUOMxRand</f>
        <v/>
      </c>
      <c r="AR9" s="13" t="str">
        <f>PG_ValUOMxRand</f>
        <v/>
      </c>
      <c r="AS9" s="13" t="str">
        <f>PG_ValUOMxRand</f>
        <v/>
      </c>
      <c r="AT9" s="13" t="str">
        <f>PG_ValUOMxRand</f>
        <v/>
      </c>
      <c r="AU9" s="14" t="str">
        <f>PG_ValUOMxRand</f>
        <v/>
      </c>
      <c r="AV9" s="15" t="str">
        <f>PG_ValRand</f>
        <v/>
      </c>
      <c r="AW9" s="16" t="str">
        <f>PG_ValRand</f>
        <v/>
      </c>
      <c r="AX9" s="17" t="str">
        <f>PG_ValRand</f>
        <v/>
      </c>
      <c r="AY9" s="12" t="str">
        <f>PG_ValUOMxRand</f>
        <v/>
      </c>
      <c r="AZ9" s="14" t="str">
        <f>PG_ValUOMxRand</f>
        <v/>
      </c>
    </row>
    <row r="10" spans="1:52" ht="15" customHeight="1">
      <c r="A10" s="66"/>
      <c r="B10" s="18"/>
      <c r="C10" s="11"/>
      <c r="D10" s="12"/>
      <c r="E10" s="13"/>
      <c r="F10" s="13"/>
      <c r="G10" s="13"/>
      <c r="H10" s="14"/>
      <c r="I10" s="15"/>
      <c r="J10" s="16"/>
      <c r="K10" s="17"/>
      <c r="L10" s="12"/>
      <c r="M10" s="14"/>
      <c r="N10" s="31"/>
      <c r="O10" s="18"/>
      <c r="P10" s="11"/>
      <c r="Q10" s="12"/>
      <c r="R10" s="13"/>
      <c r="S10" s="13"/>
      <c r="T10" s="13"/>
      <c r="U10" s="14"/>
      <c r="V10" s="15"/>
      <c r="W10" s="16"/>
      <c r="X10" s="17"/>
      <c r="Y10" s="12"/>
      <c r="Z10" s="14"/>
      <c r="AA10" s="32"/>
      <c r="AB10" s="18" t="str">
        <f>PG_ConstNmRout</f>
        <v/>
      </c>
      <c r="AC10" s="11" t="str">
        <f>PG_ValUOMxRout</f>
        <v/>
      </c>
      <c r="AD10" s="12" t="str">
        <f>PG_ValUOMxRout</f>
        <v/>
      </c>
      <c r="AE10" s="13" t="str">
        <f>PG_ValUOMxRout</f>
        <v/>
      </c>
      <c r="AF10" s="13" t="str">
        <f>PG_ValUOMxRout</f>
        <v/>
      </c>
      <c r="AG10" s="13" t="str">
        <f>PG_ValUOMxRout</f>
        <v/>
      </c>
      <c r="AH10" s="14" t="str">
        <f>PG_ValUOMxRout</f>
        <v/>
      </c>
      <c r="AI10" s="15" t="str">
        <f>PG_ValRout</f>
        <v/>
      </c>
      <c r="AJ10" s="16" t="str">
        <f>PG_ValRout</f>
        <v/>
      </c>
      <c r="AK10" s="17" t="str">
        <f>PG_ValRout</f>
        <v/>
      </c>
      <c r="AL10" s="12" t="str">
        <f>PG_ValUOMxRout</f>
        <v/>
      </c>
      <c r="AM10" s="14" t="str">
        <f>PG_ValUOMxRout</f>
        <v/>
      </c>
      <c r="AN10" s="31"/>
      <c r="AO10" s="18" t="str">
        <f>PG_ConstNmRand</f>
        <v/>
      </c>
      <c r="AP10" s="11" t="str">
        <f>PG_ValUOMxRand</f>
        <v/>
      </c>
      <c r="AQ10" s="12" t="str">
        <f>PG_ValUOMxRand</f>
        <v/>
      </c>
      <c r="AR10" s="13" t="str">
        <f>PG_ValUOMxRand</f>
        <v/>
      </c>
      <c r="AS10" s="13" t="str">
        <f>PG_ValUOMxRand</f>
        <v/>
      </c>
      <c r="AT10" s="13" t="str">
        <f>PG_ValUOMxRand</f>
        <v/>
      </c>
      <c r="AU10" s="14" t="str">
        <f>PG_ValUOMxRand</f>
        <v/>
      </c>
      <c r="AV10" s="15" t="str">
        <f>PG_ValRand</f>
        <v/>
      </c>
      <c r="AW10" s="16" t="str">
        <f>PG_ValRand</f>
        <v/>
      </c>
      <c r="AX10" s="17" t="str">
        <f>PG_ValRand</f>
        <v/>
      </c>
      <c r="AY10" s="12" t="str">
        <f>PG_ValUOMxRand</f>
        <v/>
      </c>
      <c r="AZ10" s="14" t="str">
        <f>PG_ValUOMxRand</f>
        <v/>
      </c>
    </row>
    <row r="11" spans="1:52" ht="15" customHeight="1">
      <c r="A11" s="68"/>
      <c r="B11" s="18"/>
      <c r="C11" s="11"/>
      <c r="D11" s="12"/>
      <c r="E11" s="13"/>
      <c r="F11" s="13"/>
      <c r="G11" s="13"/>
      <c r="H11" s="14"/>
      <c r="I11" s="15"/>
      <c r="J11" s="16"/>
      <c r="K11" s="17"/>
      <c r="L11" s="12"/>
      <c r="M11" s="14"/>
      <c r="N11" s="31"/>
      <c r="O11" s="18"/>
      <c r="P11" s="11"/>
      <c r="Q11" s="12"/>
      <c r="R11" s="13"/>
      <c r="S11" s="13"/>
      <c r="T11" s="13"/>
      <c r="U11" s="14"/>
      <c r="V11" s="15"/>
      <c r="W11" s="16"/>
      <c r="X11" s="17"/>
      <c r="Y11" s="12"/>
      <c r="Z11" s="14"/>
      <c r="AA11" s="32"/>
      <c r="AB11" s="18" t="str">
        <f>PG_ConstNmRout</f>
        <v/>
      </c>
      <c r="AC11" s="11" t="str">
        <f>PG_ValUOMxRout</f>
        <v/>
      </c>
      <c r="AD11" s="12" t="str">
        <f>PG_ValUOMxRout</f>
        <v/>
      </c>
      <c r="AE11" s="13" t="str">
        <f>PG_ValUOMxRout</f>
        <v/>
      </c>
      <c r="AF11" s="13" t="str">
        <f>PG_ValUOMxRout</f>
        <v/>
      </c>
      <c r="AG11" s="13" t="str">
        <f>PG_ValUOMxRout</f>
        <v/>
      </c>
      <c r="AH11" s="14" t="str">
        <f>PG_ValUOMxRout</f>
        <v/>
      </c>
      <c r="AI11" s="15" t="str">
        <f>PG_ValRout</f>
        <v/>
      </c>
      <c r="AJ11" s="16" t="str">
        <f>PG_ValRout</f>
        <v/>
      </c>
      <c r="AK11" s="17" t="str">
        <f>PG_ValRout</f>
        <v/>
      </c>
      <c r="AL11" s="12" t="str">
        <f>PG_ValUOMxRout</f>
        <v/>
      </c>
      <c r="AM11" s="14" t="str">
        <f>PG_ValUOMxRout</f>
        <v/>
      </c>
      <c r="AN11" s="31"/>
      <c r="AO11" s="18" t="str">
        <f>PG_ConstNmRand</f>
        <v/>
      </c>
      <c r="AP11" s="11" t="str">
        <f>PG_ValUOMxRand</f>
        <v/>
      </c>
      <c r="AQ11" s="12" t="str">
        <f>PG_ValUOMxRand</f>
        <v/>
      </c>
      <c r="AR11" s="13" t="str">
        <f>PG_ValUOMxRand</f>
        <v/>
      </c>
      <c r="AS11" s="13" t="str">
        <f>PG_ValUOMxRand</f>
        <v/>
      </c>
      <c r="AT11" s="13" t="str">
        <f>PG_ValUOMxRand</f>
        <v/>
      </c>
      <c r="AU11" s="14" t="str">
        <f>PG_ValUOMxRand</f>
        <v/>
      </c>
      <c r="AV11" s="15" t="str">
        <f>PG_ValRand</f>
        <v/>
      </c>
      <c r="AW11" s="16" t="str">
        <f>PG_ValRand</f>
        <v/>
      </c>
      <c r="AX11" s="17" t="str">
        <f>PG_ValRand</f>
        <v/>
      </c>
      <c r="AY11" s="12" t="str">
        <f>PG_ValUOMxRand</f>
        <v/>
      </c>
      <c r="AZ11" s="14" t="str">
        <f>PG_ValUOMxRand</f>
        <v/>
      </c>
    </row>
    <row r="12" spans="1:52" ht="15" customHeight="1">
      <c r="A12" s="66"/>
      <c r="B12" s="18"/>
      <c r="C12" s="11"/>
      <c r="D12" s="12"/>
      <c r="E12" s="13"/>
      <c r="F12" s="13"/>
      <c r="G12" s="13"/>
      <c r="H12" s="14"/>
      <c r="I12" s="15"/>
      <c r="J12" s="16"/>
      <c r="K12" s="17"/>
      <c r="L12" s="12"/>
      <c r="M12" s="14"/>
      <c r="N12" s="31"/>
      <c r="O12" s="18"/>
      <c r="P12" s="11"/>
      <c r="Q12" s="12"/>
      <c r="R12" s="13"/>
      <c r="S12" s="13"/>
      <c r="T12" s="13"/>
      <c r="U12" s="14"/>
      <c r="V12" s="15"/>
      <c r="W12" s="16"/>
      <c r="X12" s="17"/>
      <c r="Y12" s="12"/>
      <c r="Z12" s="14"/>
      <c r="AA12" s="32"/>
      <c r="AB12" s="18" t="str">
        <f>PG_ConstNmRout</f>
        <v/>
      </c>
      <c r="AC12" s="11" t="str">
        <f>PG_ValUOMxRout</f>
        <v/>
      </c>
      <c r="AD12" s="12" t="str">
        <f>PG_ValUOMxRout</f>
        <v/>
      </c>
      <c r="AE12" s="13" t="str">
        <f>PG_ValUOMxRout</f>
        <v/>
      </c>
      <c r="AF12" s="13" t="str">
        <f>PG_ValUOMxRout</f>
        <v/>
      </c>
      <c r="AG12" s="13" t="str">
        <f>PG_ValUOMxRout</f>
        <v/>
      </c>
      <c r="AH12" s="14" t="str">
        <f>PG_ValUOMxRout</f>
        <v/>
      </c>
      <c r="AI12" s="15" t="str">
        <f>PG_ValRout</f>
        <v/>
      </c>
      <c r="AJ12" s="16" t="str">
        <f>PG_ValRout</f>
        <v/>
      </c>
      <c r="AK12" s="17" t="str">
        <f>PG_ValRout</f>
        <v/>
      </c>
      <c r="AL12" s="12" t="str">
        <f>PG_ValUOMxRout</f>
        <v/>
      </c>
      <c r="AM12" s="14" t="str">
        <f>PG_ValUOMxRout</f>
        <v/>
      </c>
      <c r="AN12" s="31"/>
      <c r="AO12" s="18" t="str">
        <f>PG_ConstNmRand</f>
        <v/>
      </c>
      <c r="AP12" s="11" t="str">
        <f>PG_ValUOMxRand</f>
        <v/>
      </c>
      <c r="AQ12" s="12" t="str">
        <f>PG_ValUOMxRand</f>
        <v/>
      </c>
      <c r="AR12" s="13" t="str">
        <f>PG_ValUOMxRand</f>
        <v/>
      </c>
      <c r="AS12" s="13" t="str">
        <f>PG_ValUOMxRand</f>
        <v/>
      </c>
      <c r="AT12" s="13" t="str">
        <f>PG_ValUOMxRand</f>
        <v/>
      </c>
      <c r="AU12" s="14" t="str">
        <f>PG_ValUOMxRand</f>
        <v/>
      </c>
      <c r="AV12" s="15" t="str">
        <f>PG_ValRand</f>
        <v/>
      </c>
      <c r="AW12" s="16" t="str">
        <f>PG_ValRand</f>
        <v/>
      </c>
      <c r="AX12" s="17" t="str">
        <f>PG_ValRand</f>
        <v/>
      </c>
      <c r="AY12" s="12" t="str">
        <f>PG_ValUOMxRand</f>
        <v/>
      </c>
      <c r="AZ12" s="14" t="str">
        <f>PG_ValUOMxRand</f>
        <v/>
      </c>
    </row>
    <row r="13" spans="1:52" ht="15" customHeight="1">
      <c r="A13" s="66"/>
      <c r="B13" s="18"/>
      <c r="C13" s="11"/>
      <c r="D13" s="12"/>
      <c r="E13" s="13"/>
      <c r="F13" s="13"/>
      <c r="G13" s="13"/>
      <c r="H13" s="14"/>
      <c r="I13" s="15"/>
      <c r="J13" s="16"/>
      <c r="K13" s="17"/>
      <c r="L13" s="12"/>
      <c r="M13" s="14"/>
      <c r="N13" s="31"/>
      <c r="O13" s="18"/>
      <c r="P13" s="11"/>
      <c r="Q13" s="12"/>
      <c r="R13" s="13"/>
      <c r="S13" s="13"/>
      <c r="T13" s="13"/>
      <c r="U13" s="14"/>
      <c r="V13" s="15"/>
      <c r="W13" s="16"/>
      <c r="X13" s="17"/>
      <c r="Y13" s="12"/>
      <c r="Z13" s="14"/>
      <c r="AA13" s="32"/>
      <c r="AB13" s="18" t="str">
        <f>PG_ConstNmRout</f>
        <v/>
      </c>
      <c r="AC13" s="11" t="str">
        <f>PG_ValUOMxRout</f>
        <v/>
      </c>
      <c r="AD13" s="12" t="str">
        <f>PG_ValUOMxRout</f>
        <v/>
      </c>
      <c r="AE13" s="13" t="str">
        <f>PG_ValUOMxRout</f>
        <v/>
      </c>
      <c r="AF13" s="13" t="str">
        <f>PG_ValUOMxRout</f>
        <v/>
      </c>
      <c r="AG13" s="13" t="str">
        <f>PG_ValUOMxRout</f>
        <v/>
      </c>
      <c r="AH13" s="14" t="str">
        <f>PG_ValUOMxRout</f>
        <v/>
      </c>
      <c r="AI13" s="15" t="str">
        <f>PG_ValRout</f>
        <v/>
      </c>
      <c r="AJ13" s="16" t="str">
        <f>PG_ValRout</f>
        <v/>
      </c>
      <c r="AK13" s="17" t="str">
        <f>PG_ValRout</f>
        <v/>
      </c>
      <c r="AL13" s="12" t="str">
        <f>PG_ValUOMxRout</f>
        <v/>
      </c>
      <c r="AM13" s="14" t="str">
        <f>PG_ValUOMxRout</f>
        <v/>
      </c>
      <c r="AN13" s="31"/>
      <c r="AO13" s="18" t="str">
        <f>PG_ConstNmRand</f>
        <v/>
      </c>
      <c r="AP13" s="11" t="str">
        <f>PG_ValUOMxRand</f>
        <v/>
      </c>
      <c r="AQ13" s="12" t="str">
        <f>PG_ValUOMxRand</f>
        <v/>
      </c>
      <c r="AR13" s="13" t="str">
        <f>PG_ValUOMxRand</f>
        <v/>
      </c>
      <c r="AS13" s="13" t="str">
        <f>PG_ValUOMxRand</f>
        <v/>
      </c>
      <c r="AT13" s="13" t="str">
        <f>PG_ValUOMxRand</f>
        <v/>
      </c>
      <c r="AU13" s="14" t="str">
        <f>PG_ValUOMxRand</f>
        <v/>
      </c>
      <c r="AV13" s="15" t="str">
        <f>PG_ValRand</f>
        <v/>
      </c>
      <c r="AW13" s="16" t="str">
        <f>PG_ValRand</f>
        <v/>
      </c>
      <c r="AX13" s="17" t="str">
        <f>PG_ValRand</f>
        <v/>
      </c>
      <c r="AY13" s="12" t="str">
        <f>PG_ValUOMxRand</f>
        <v/>
      </c>
      <c r="AZ13" s="14" t="str">
        <f>PG_ValUOMxRand</f>
        <v/>
      </c>
    </row>
    <row r="14" spans="1:52" ht="15" customHeight="1">
      <c r="A14" s="66"/>
      <c r="B14" s="67"/>
      <c r="C14" s="11"/>
      <c r="D14" s="12"/>
      <c r="E14" s="13"/>
      <c r="F14" s="13"/>
      <c r="G14" s="13"/>
      <c r="H14" s="14"/>
      <c r="I14" s="15"/>
      <c r="J14" s="16"/>
      <c r="K14" s="17"/>
      <c r="L14" s="12"/>
      <c r="M14" s="14"/>
      <c r="N14" s="31"/>
      <c r="O14" s="18"/>
      <c r="P14" s="11"/>
      <c r="Q14" s="12"/>
      <c r="R14" s="13"/>
      <c r="S14" s="13"/>
      <c r="T14" s="13"/>
      <c r="U14" s="14"/>
      <c r="V14" s="15"/>
      <c r="W14" s="16"/>
      <c r="X14" s="17"/>
      <c r="Y14" s="12"/>
      <c r="Z14" s="14"/>
      <c r="AA14" s="32"/>
      <c r="AB14" s="18" t="str">
        <f>PG_ConstNmRout</f>
        <v/>
      </c>
      <c r="AC14" s="11" t="str">
        <f>PG_ValUOMxRout</f>
        <v/>
      </c>
      <c r="AD14" s="12" t="str">
        <f>PG_ValUOMxRout</f>
        <v/>
      </c>
      <c r="AE14" s="13" t="str">
        <f>PG_ValUOMxRout</f>
        <v/>
      </c>
      <c r="AF14" s="13" t="str">
        <f>PG_ValUOMxRout</f>
        <v/>
      </c>
      <c r="AG14" s="13" t="str">
        <f>PG_ValUOMxRout</f>
        <v/>
      </c>
      <c r="AH14" s="14" t="str">
        <f>PG_ValUOMxRout</f>
        <v/>
      </c>
      <c r="AI14" s="15" t="str">
        <f>PG_ValRout</f>
        <v/>
      </c>
      <c r="AJ14" s="16" t="str">
        <f>PG_ValRout</f>
        <v/>
      </c>
      <c r="AK14" s="17" t="str">
        <f>PG_ValRout</f>
        <v/>
      </c>
      <c r="AL14" s="12" t="str">
        <f>PG_ValUOMxRout</f>
        <v/>
      </c>
      <c r="AM14" s="14" t="str">
        <f>PG_ValUOMxRout</f>
        <v/>
      </c>
      <c r="AN14" s="31"/>
      <c r="AO14" s="18" t="str">
        <f>PG_ConstNmRand</f>
        <v/>
      </c>
      <c r="AP14" s="11" t="str">
        <f>PG_ValUOMxRand</f>
        <v/>
      </c>
      <c r="AQ14" s="12" t="str">
        <f>PG_ValUOMxRand</f>
        <v/>
      </c>
      <c r="AR14" s="13" t="str">
        <f>PG_ValUOMxRand</f>
        <v/>
      </c>
      <c r="AS14" s="13" t="str">
        <f>PG_ValUOMxRand</f>
        <v/>
      </c>
      <c r="AT14" s="13" t="str">
        <f>PG_ValUOMxRand</f>
        <v/>
      </c>
      <c r="AU14" s="14" t="str">
        <f>PG_ValUOMxRand</f>
        <v/>
      </c>
      <c r="AV14" s="15" t="str">
        <f>PG_ValRand</f>
        <v/>
      </c>
      <c r="AW14" s="16" t="str">
        <f>PG_ValRand</f>
        <v/>
      </c>
      <c r="AX14" s="17" t="str">
        <f>PG_ValRand</f>
        <v/>
      </c>
      <c r="AY14" s="12" t="str">
        <f>PG_ValUOMxRand</f>
        <v/>
      </c>
      <c r="AZ14" s="14" t="str">
        <f>PG_ValUOMxRand</f>
        <v/>
      </c>
    </row>
    <row r="15" spans="1:52" ht="15" customHeight="1">
      <c r="A15" s="66"/>
      <c r="B15" s="18"/>
      <c r="C15" s="11"/>
      <c r="D15" s="12"/>
      <c r="E15" s="13"/>
      <c r="F15" s="13"/>
      <c r="G15" s="13"/>
      <c r="H15" s="14"/>
      <c r="I15" s="15"/>
      <c r="J15" s="16"/>
      <c r="K15" s="17"/>
      <c r="L15" s="12"/>
      <c r="M15" s="14"/>
      <c r="N15" s="31"/>
      <c r="O15" s="18"/>
      <c r="P15" s="11"/>
      <c r="Q15" s="12"/>
      <c r="R15" s="13"/>
      <c r="S15" s="13"/>
      <c r="T15" s="13"/>
      <c r="U15" s="14"/>
      <c r="V15" s="15"/>
      <c r="W15" s="16"/>
      <c r="X15" s="17"/>
      <c r="Y15" s="12"/>
      <c r="Z15" s="14"/>
      <c r="AA15" s="32"/>
      <c r="AB15" s="18" t="str">
        <f>PG_ConstNmRout</f>
        <v/>
      </c>
      <c r="AC15" s="11" t="str">
        <f>PG_ValUOMxRout</f>
        <v/>
      </c>
      <c r="AD15" s="12" t="str">
        <f>PG_ValUOMxRout</f>
        <v/>
      </c>
      <c r="AE15" s="13" t="str">
        <f>PG_ValUOMxRout</f>
        <v/>
      </c>
      <c r="AF15" s="13" t="str">
        <f>PG_ValUOMxRout</f>
        <v/>
      </c>
      <c r="AG15" s="13" t="str">
        <f>PG_ValUOMxRout</f>
        <v/>
      </c>
      <c r="AH15" s="14" t="str">
        <f>PG_ValUOMxRout</f>
        <v/>
      </c>
      <c r="AI15" s="15" t="str">
        <f>PG_ValRout</f>
        <v/>
      </c>
      <c r="AJ15" s="16" t="str">
        <f>PG_ValRout</f>
        <v/>
      </c>
      <c r="AK15" s="17" t="str">
        <f>PG_ValRout</f>
        <v/>
      </c>
      <c r="AL15" s="12" t="str">
        <f>PG_ValUOMxRout</f>
        <v/>
      </c>
      <c r="AM15" s="14" t="str">
        <f>PG_ValUOMxRout</f>
        <v/>
      </c>
      <c r="AN15" s="31"/>
      <c r="AO15" s="18" t="str">
        <f>PG_ConstNmRand</f>
        <v/>
      </c>
      <c r="AP15" s="11" t="str">
        <f>PG_ValUOMxRand</f>
        <v/>
      </c>
      <c r="AQ15" s="12" t="str">
        <f>PG_ValUOMxRand</f>
        <v/>
      </c>
      <c r="AR15" s="13" t="str">
        <f>PG_ValUOMxRand</f>
        <v/>
      </c>
      <c r="AS15" s="13" t="str">
        <f>PG_ValUOMxRand</f>
        <v/>
      </c>
      <c r="AT15" s="13" t="str">
        <f>PG_ValUOMxRand</f>
        <v/>
      </c>
      <c r="AU15" s="14" t="str">
        <f>PG_ValUOMxRand</f>
        <v/>
      </c>
      <c r="AV15" s="15" t="str">
        <f>PG_ValRand</f>
        <v/>
      </c>
      <c r="AW15" s="16" t="str">
        <f>PG_ValRand</f>
        <v/>
      </c>
      <c r="AX15" s="17" t="str">
        <f>PG_ValRand</f>
        <v/>
      </c>
      <c r="AY15" s="12" t="str">
        <f>PG_ValUOMxRand</f>
        <v/>
      </c>
      <c r="AZ15" s="14" t="str">
        <f>PG_ValUOMxRand</f>
        <v/>
      </c>
    </row>
    <row r="16" spans="1:52" ht="15" customHeight="1">
      <c r="A16" s="66"/>
      <c r="B16" s="18"/>
      <c r="C16" s="11"/>
      <c r="D16" s="12"/>
      <c r="E16" s="13"/>
      <c r="F16" s="13"/>
      <c r="G16" s="13"/>
      <c r="H16" s="14"/>
      <c r="I16" s="15"/>
      <c r="J16" s="16"/>
      <c r="K16" s="17"/>
      <c r="L16" s="12"/>
      <c r="M16" s="14"/>
      <c r="N16" s="31"/>
      <c r="O16" s="18"/>
      <c r="P16" s="11"/>
      <c r="Q16" s="12"/>
      <c r="R16" s="13"/>
      <c r="S16" s="13"/>
      <c r="T16" s="13"/>
      <c r="U16" s="14"/>
      <c r="V16" s="15"/>
      <c r="W16" s="16"/>
      <c r="X16" s="17"/>
      <c r="Y16" s="12"/>
      <c r="Z16" s="14"/>
      <c r="AA16" s="32"/>
      <c r="AB16" s="18" t="str">
        <f>PG_ConstNmRout</f>
        <v/>
      </c>
      <c r="AC16" s="11" t="str">
        <f>PG_ValUOMxRout</f>
        <v/>
      </c>
      <c r="AD16" s="12" t="str">
        <f>PG_ValUOMxRout</f>
        <v/>
      </c>
      <c r="AE16" s="13" t="str">
        <f>PG_ValUOMxRout</f>
        <v/>
      </c>
      <c r="AF16" s="13" t="str">
        <f>PG_ValUOMxRout</f>
        <v/>
      </c>
      <c r="AG16" s="13" t="str">
        <f>PG_ValUOMxRout</f>
        <v/>
      </c>
      <c r="AH16" s="14" t="str">
        <f>PG_ValUOMxRout</f>
        <v/>
      </c>
      <c r="AI16" s="15" t="str">
        <f>PG_ValRout</f>
        <v/>
      </c>
      <c r="AJ16" s="16" t="str">
        <f>PG_ValRout</f>
        <v/>
      </c>
      <c r="AK16" s="17" t="str">
        <f>PG_ValRout</f>
        <v/>
      </c>
      <c r="AL16" s="12" t="str">
        <f>PG_ValUOMxRout</f>
        <v/>
      </c>
      <c r="AM16" s="14" t="str">
        <f>PG_ValUOMxRout</f>
        <v/>
      </c>
      <c r="AN16" s="31"/>
      <c r="AO16" s="18" t="str">
        <f>PG_ConstNmRand</f>
        <v/>
      </c>
      <c r="AP16" s="11" t="str">
        <f>PG_ValUOMxRand</f>
        <v/>
      </c>
      <c r="AQ16" s="12" t="str">
        <f>PG_ValUOMxRand</f>
        <v/>
      </c>
      <c r="AR16" s="13" t="str">
        <f>PG_ValUOMxRand</f>
        <v/>
      </c>
      <c r="AS16" s="13" t="str">
        <f>PG_ValUOMxRand</f>
        <v/>
      </c>
      <c r="AT16" s="13" t="str">
        <f>PG_ValUOMxRand</f>
        <v/>
      </c>
      <c r="AU16" s="14" t="str">
        <f>PG_ValUOMxRand</f>
        <v/>
      </c>
      <c r="AV16" s="15" t="str">
        <f>PG_ValRand</f>
        <v/>
      </c>
      <c r="AW16" s="16" t="str">
        <f>PG_ValRand</f>
        <v/>
      </c>
      <c r="AX16" s="17" t="str">
        <f>PG_ValRand</f>
        <v/>
      </c>
      <c r="AY16" s="12" t="str">
        <f>PG_ValUOMxRand</f>
        <v/>
      </c>
      <c r="AZ16" s="14" t="str">
        <f>PG_ValUOMxRand</f>
        <v/>
      </c>
    </row>
    <row r="17" spans="1:52" ht="15" customHeight="1">
      <c r="A17" s="66"/>
      <c r="B17" s="18"/>
      <c r="C17" s="11"/>
      <c r="D17" s="12"/>
      <c r="E17" s="13"/>
      <c r="F17" s="13"/>
      <c r="G17" s="13"/>
      <c r="H17" s="14"/>
      <c r="I17" s="15"/>
      <c r="J17" s="16"/>
      <c r="K17" s="17"/>
      <c r="L17" s="12"/>
      <c r="M17" s="14"/>
      <c r="N17" s="31"/>
      <c r="O17" s="18"/>
      <c r="P17" s="11"/>
      <c r="Q17" s="12"/>
      <c r="R17" s="13"/>
      <c r="S17" s="13"/>
      <c r="T17" s="13"/>
      <c r="U17" s="14"/>
      <c r="V17" s="15"/>
      <c r="W17" s="16"/>
      <c r="X17" s="17"/>
      <c r="Y17" s="12"/>
      <c r="Z17" s="14"/>
      <c r="AA17" s="32"/>
      <c r="AB17" s="18" t="str">
        <f>PG_ConstNmRout</f>
        <v/>
      </c>
      <c r="AC17" s="11" t="str">
        <f>PG_ValUOMxRout</f>
        <v/>
      </c>
      <c r="AD17" s="12" t="str">
        <f>PG_ValUOMxRout</f>
        <v/>
      </c>
      <c r="AE17" s="13" t="str">
        <f>PG_ValUOMxRout</f>
        <v/>
      </c>
      <c r="AF17" s="13" t="str">
        <f>PG_ValUOMxRout</f>
        <v/>
      </c>
      <c r="AG17" s="13" t="str">
        <f>PG_ValUOMxRout</f>
        <v/>
      </c>
      <c r="AH17" s="14" t="str">
        <f>PG_ValUOMxRout</f>
        <v/>
      </c>
      <c r="AI17" s="15" t="str">
        <f>PG_ValRout</f>
        <v/>
      </c>
      <c r="AJ17" s="16" t="str">
        <f>PG_ValRout</f>
        <v/>
      </c>
      <c r="AK17" s="17" t="str">
        <f>PG_ValRout</f>
        <v/>
      </c>
      <c r="AL17" s="12" t="str">
        <f>PG_ValUOMxRout</f>
        <v/>
      </c>
      <c r="AM17" s="14" t="str">
        <f>PG_ValUOMxRout</f>
        <v/>
      </c>
      <c r="AN17" s="31"/>
      <c r="AO17" s="18" t="str">
        <f>PG_ConstNmRand</f>
        <v/>
      </c>
      <c r="AP17" s="11" t="str">
        <f>PG_ValUOMxRand</f>
        <v/>
      </c>
      <c r="AQ17" s="12" t="str">
        <f>PG_ValUOMxRand</f>
        <v/>
      </c>
      <c r="AR17" s="13" t="str">
        <f>PG_ValUOMxRand</f>
        <v/>
      </c>
      <c r="AS17" s="13" t="str">
        <f>PG_ValUOMxRand</f>
        <v/>
      </c>
      <c r="AT17" s="13" t="str">
        <f>PG_ValUOMxRand</f>
        <v/>
      </c>
      <c r="AU17" s="14" t="str">
        <f>PG_ValUOMxRand</f>
        <v/>
      </c>
      <c r="AV17" s="15" t="str">
        <f>PG_ValRand</f>
        <v/>
      </c>
      <c r="AW17" s="16" t="str">
        <f>PG_ValRand</f>
        <v/>
      </c>
      <c r="AX17" s="17" t="str">
        <f>PG_ValRand</f>
        <v/>
      </c>
      <c r="AY17" s="12" t="str">
        <f>PG_ValUOMxRand</f>
        <v/>
      </c>
      <c r="AZ17" s="14" t="str">
        <f>PG_ValUOMxRand</f>
        <v/>
      </c>
    </row>
    <row r="18" spans="1:52" ht="15" customHeight="1">
      <c r="A18" s="66"/>
      <c r="B18" s="18"/>
      <c r="C18" s="11"/>
      <c r="D18" s="12"/>
      <c r="E18" s="13"/>
      <c r="F18" s="13"/>
      <c r="G18" s="13"/>
      <c r="H18" s="14"/>
      <c r="I18" s="15"/>
      <c r="J18" s="16"/>
      <c r="K18" s="17"/>
      <c r="L18" s="12"/>
      <c r="M18" s="14"/>
      <c r="N18" s="31"/>
      <c r="O18" s="18"/>
      <c r="P18" s="11"/>
      <c r="Q18" s="12"/>
      <c r="R18" s="13"/>
      <c r="S18" s="13"/>
      <c r="T18" s="13"/>
      <c r="U18" s="14"/>
      <c r="V18" s="15"/>
      <c r="W18" s="16"/>
      <c r="X18" s="17"/>
      <c r="Y18" s="12"/>
      <c r="Z18" s="14"/>
      <c r="AA18" s="32"/>
      <c r="AB18" s="18" t="str">
        <f>PG_ConstNmRout</f>
        <v/>
      </c>
      <c r="AC18" s="11" t="str">
        <f>PG_ValUOMxRout</f>
        <v/>
      </c>
      <c r="AD18" s="12" t="str">
        <f>PG_ValUOMxRout</f>
        <v/>
      </c>
      <c r="AE18" s="13" t="str">
        <f>PG_ValUOMxRout</f>
        <v/>
      </c>
      <c r="AF18" s="13" t="str">
        <f>PG_ValUOMxRout</f>
        <v/>
      </c>
      <c r="AG18" s="13" t="str">
        <f>PG_ValUOMxRout</f>
        <v/>
      </c>
      <c r="AH18" s="14" t="str">
        <f>PG_ValUOMxRout</f>
        <v/>
      </c>
      <c r="AI18" s="15" t="str">
        <f>PG_ValRout</f>
        <v/>
      </c>
      <c r="AJ18" s="16" t="str">
        <f>PG_ValRout</f>
        <v/>
      </c>
      <c r="AK18" s="17" t="str">
        <f>PG_ValRout</f>
        <v/>
      </c>
      <c r="AL18" s="12" t="str">
        <f>PG_ValUOMxRout</f>
        <v/>
      </c>
      <c r="AM18" s="14" t="str">
        <f>PG_ValUOMxRout</f>
        <v/>
      </c>
      <c r="AN18" s="31"/>
      <c r="AO18" s="18" t="str">
        <f>PG_ConstNmRand</f>
        <v/>
      </c>
      <c r="AP18" s="11" t="str">
        <f>PG_ValUOMxRand</f>
        <v/>
      </c>
      <c r="AQ18" s="12" t="str">
        <f>PG_ValUOMxRand</f>
        <v/>
      </c>
      <c r="AR18" s="13" t="str">
        <f>PG_ValUOMxRand</f>
        <v/>
      </c>
      <c r="AS18" s="13" t="str">
        <f>PG_ValUOMxRand</f>
        <v/>
      </c>
      <c r="AT18" s="13" t="str">
        <f>PG_ValUOMxRand</f>
        <v/>
      </c>
      <c r="AU18" s="14" t="str">
        <f>PG_ValUOMxRand</f>
        <v/>
      </c>
      <c r="AV18" s="15" t="str">
        <f>PG_ValRand</f>
        <v/>
      </c>
      <c r="AW18" s="16" t="str">
        <f>PG_ValRand</f>
        <v/>
      </c>
      <c r="AX18" s="17" t="str">
        <f>PG_ValRand</f>
        <v/>
      </c>
      <c r="AY18" s="12" t="str">
        <f>PG_ValUOMxRand</f>
        <v/>
      </c>
      <c r="AZ18" s="14" t="str">
        <f>PG_ValUOMxRand</f>
        <v/>
      </c>
    </row>
    <row r="19" spans="1:52" ht="15" customHeight="1">
      <c r="A19" s="66"/>
      <c r="B19" s="18"/>
      <c r="C19" s="11"/>
      <c r="D19" s="12"/>
      <c r="E19" s="13"/>
      <c r="F19" s="13"/>
      <c r="G19" s="13"/>
      <c r="H19" s="14"/>
      <c r="I19" s="15"/>
      <c r="J19" s="16"/>
      <c r="K19" s="17"/>
      <c r="L19" s="12"/>
      <c r="M19" s="14"/>
      <c r="N19" s="31"/>
      <c r="O19" s="18"/>
      <c r="P19" s="11"/>
      <c r="Q19" s="12"/>
      <c r="R19" s="13"/>
      <c r="S19" s="13"/>
      <c r="T19" s="13"/>
      <c r="U19" s="14"/>
      <c r="V19" s="15"/>
      <c r="W19" s="16"/>
      <c r="X19" s="17"/>
      <c r="Y19" s="12"/>
      <c r="Z19" s="14"/>
      <c r="AA19" s="32"/>
      <c r="AB19" s="18" t="str">
        <f>PG_ConstNmRout</f>
        <v/>
      </c>
      <c r="AC19" s="11" t="str">
        <f>PG_ValUOMxRout</f>
        <v/>
      </c>
      <c r="AD19" s="12" t="str">
        <f>PG_ValUOMxRout</f>
        <v/>
      </c>
      <c r="AE19" s="13" t="str">
        <f>PG_ValUOMxRout</f>
        <v/>
      </c>
      <c r="AF19" s="13" t="str">
        <f>PG_ValUOMxRout</f>
        <v/>
      </c>
      <c r="AG19" s="13" t="str">
        <f>PG_ValUOMxRout</f>
        <v/>
      </c>
      <c r="AH19" s="14" t="str">
        <f>PG_ValUOMxRout</f>
        <v/>
      </c>
      <c r="AI19" s="15" t="str">
        <f>PG_ValRout</f>
        <v/>
      </c>
      <c r="AJ19" s="16" t="str">
        <f>PG_ValRout</f>
        <v/>
      </c>
      <c r="AK19" s="17" t="str">
        <f>PG_ValRout</f>
        <v/>
      </c>
      <c r="AL19" s="12" t="str">
        <f>PG_ValUOMxRout</f>
        <v/>
      </c>
      <c r="AM19" s="14" t="str">
        <f>PG_ValUOMxRout</f>
        <v/>
      </c>
      <c r="AN19" s="31"/>
      <c r="AO19" s="18" t="str">
        <f>PG_ConstNmRand</f>
        <v/>
      </c>
      <c r="AP19" s="11" t="str">
        <f>PG_ValUOMxRand</f>
        <v/>
      </c>
      <c r="AQ19" s="12" t="str">
        <f>PG_ValUOMxRand</f>
        <v/>
      </c>
      <c r="AR19" s="13" t="str">
        <f>PG_ValUOMxRand</f>
        <v/>
      </c>
      <c r="AS19" s="13" t="str">
        <f>PG_ValUOMxRand</f>
        <v/>
      </c>
      <c r="AT19" s="13" t="str">
        <f>PG_ValUOMxRand</f>
        <v/>
      </c>
      <c r="AU19" s="14" t="str">
        <f>PG_ValUOMxRand</f>
        <v/>
      </c>
      <c r="AV19" s="15" t="str">
        <f>PG_ValRand</f>
        <v/>
      </c>
      <c r="AW19" s="16" t="str">
        <f>PG_ValRand</f>
        <v/>
      </c>
      <c r="AX19" s="17" t="str">
        <f>PG_ValRand</f>
        <v/>
      </c>
      <c r="AY19" s="12" t="str">
        <f>PG_ValUOMxRand</f>
        <v/>
      </c>
      <c r="AZ19" s="14" t="str">
        <f>PG_ValUOMxRand</f>
        <v/>
      </c>
    </row>
    <row r="20" spans="1:52" ht="15" customHeight="1">
      <c r="A20" s="66"/>
      <c r="B20" s="18"/>
      <c r="C20" s="11"/>
      <c r="D20" s="12"/>
      <c r="E20" s="13"/>
      <c r="F20" s="13"/>
      <c r="G20" s="13"/>
      <c r="H20" s="14"/>
      <c r="I20" s="15"/>
      <c r="J20" s="16"/>
      <c r="K20" s="17"/>
      <c r="L20" s="12"/>
      <c r="M20" s="14"/>
      <c r="N20" s="31"/>
      <c r="O20" s="18"/>
      <c r="P20" s="11"/>
      <c r="Q20" s="12"/>
      <c r="R20" s="13"/>
      <c r="S20" s="13"/>
      <c r="T20" s="13"/>
      <c r="U20" s="14"/>
      <c r="V20" s="15"/>
      <c r="W20" s="16"/>
      <c r="X20" s="17"/>
      <c r="Y20" s="12"/>
      <c r="Z20" s="14"/>
      <c r="AA20" s="32"/>
      <c r="AB20" s="18" t="str">
        <f>PG_ConstNmRout</f>
        <v/>
      </c>
      <c r="AC20" s="11" t="str">
        <f>PG_ValUOMxRout</f>
        <v/>
      </c>
      <c r="AD20" s="12" t="str">
        <f>PG_ValUOMxRout</f>
        <v/>
      </c>
      <c r="AE20" s="13" t="str">
        <f>PG_ValUOMxRout</f>
        <v/>
      </c>
      <c r="AF20" s="13" t="str">
        <f>PG_ValUOMxRout</f>
        <v/>
      </c>
      <c r="AG20" s="13" t="str">
        <f>PG_ValUOMxRout</f>
        <v/>
      </c>
      <c r="AH20" s="14" t="str">
        <f>PG_ValUOMxRout</f>
        <v/>
      </c>
      <c r="AI20" s="15" t="str">
        <f>PG_ValRout</f>
        <v/>
      </c>
      <c r="AJ20" s="16" t="str">
        <f>PG_ValRout</f>
        <v/>
      </c>
      <c r="AK20" s="17" t="str">
        <f>PG_ValRout</f>
        <v/>
      </c>
      <c r="AL20" s="12" t="str">
        <f>PG_ValUOMxRout</f>
        <v/>
      </c>
      <c r="AM20" s="14" t="str">
        <f>PG_ValUOMxRout</f>
        <v/>
      </c>
      <c r="AN20" s="31"/>
      <c r="AO20" s="18" t="str">
        <f>PG_ConstNmRand</f>
        <v/>
      </c>
      <c r="AP20" s="11" t="str">
        <f>PG_ValUOMxRand</f>
        <v/>
      </c>
      <c r="AQ20" s="12" t="str">
        <f>PG_ValUOMxRand</f>
        <v/>
      </c>
      <c r="AR20" s="13" t="str">
        <f>PG_ValUOMxRand</f>
        <v/>
      </c>
      <c r="AS20" s="13" t="str">
        <f>PG_ValUOMxRand</f>
        <v/>
      </c>
      <c r="AT20" s="13" t="str">
        <f>PG_ValUOMxRand</f>
        <v/>
      </c>
      <c r="AU20" s="14" t="str">
        <f>PG_ValUOMxRand</f>
        <v/>
      </c>
      <c r="AV20" s="15" t="str">
        <f>PG_ValRand</f>
        <v/>
      </c>
      <c r="AW20" s="16" t="str">
        <f>PG_ValRand</f>
        <v/>
      </c>
      <c r="AX20" s="17" t="str">
        <f>PG_ValRand</f>
        <v/>
      </c>
      <c r="AY20" s="12" t="str">
        <f>PG_ValUOMxRand</f>
        <v/>
      </c>
      <c r="AZ20" s="14" t="str">
        <f>PG_ValUOMxRand</f>
        <v/>
      </c>
    </row>
    <row r="21" spans="1:52" ht="15" customHeight="1">
      <c r="A21" s="66"/>
      <c r="B21" s="18"/>
      <c r="C21" s="11"/>
      <c r="D21" s="12"/>
      <c r="E21" s="13"/>
      <c r="F21" s="13"/>
      <c r="G21" s="13"/>
      <c r="H21" s="14"/>
      <c r="I21" s="15"/>
      <c r="J21" s="16"/>
      <c r="K21" s="17"/>
      <c r="L21" s="12"/>
      <c r="M21" s="14"/>
      <c r="N21" s="31"/>
      <c r="O21" s="18"/>
      <c r="P21" s="11"/>
      <c r="Q21" s="12"/>
      <c r="R21" s="13"/>
      <c r="S21" s="13"/>
      <c r="T21" s="13"/>
      <c r="U21" s="14"/>
      <c r="V21" s="15"/>
      <c r="W21" s="16"/>
      <c r="X21" s="17"/>
      <c r="Y21" s="12"/>
      <c r="Z21" s="14"/>
      <c r="AA21" s="32"/>
      <c r="AB21" s="18" t="str">
        <f>PG_ConstNmRout</f>
        <v/>
      </c>
      <c r="AC21" s="11" t="str">
        <f>PG_ValUOMxRout</f>
        <v/>
      </c>
      <c r="AD21" s="12" t="str">
        <f>PG_ValUOMxRout</f>
        <v/>
      </c>
      <c r="AE21" s="13" t="str">
        <f>PG_ValUOMxRout</f>
        <v/>
      </c>
      <c r="AF21" s="13" t="str">
        <f>PG_ValUOMxRout</f>
        <v/>
      </c>
      <c r="AG21" s="13" t="str">
        <f>PG_ValUOMxRout</f>
        <v/>
      </c>
      <c r="AH21" s="14" t="str">
        <f>PG_ValUOMxRout</f>
        <v/>
      </c>
      <c r="AI21" s="15" t="str">
        <f>PG_ValRout</f>
        <v/>
      </c>
      <c r="AJ21" s="16" t="str">
        <f>PG_ValRout</f>
        <v/>
      </c>
      <c r="AK21" s="17" t="str">
        <f>PG_ValRout</f>
        <v/>
      </c>
      <c r="AL21" s="12" t="str">
        <f>PG_ValUOMxRout</f>
        <v/>
      </c>
      <c r="AM21" s="14" t="str">
        <f>PG_ValUOMxRout</f>
        <v/>
      </c>
      <c r="AN21" s="31"/>
      <c r="AO21" s="18" t="str">
        <f>PG_ConstNmRand</f>
        <v/>
      </c>
      <c r="AP21" s="11" t="str">
        <f>PG_ValUOMxRand</f>
        <v/>
      </c>
      <c r="AQ21" s="12" t="str">
        <f>PG_ValUOMxRand</f>
        <v/>
      </c>
      <c r="AR21" s="13" t="str">
        <f>PG_ValUOMxRand</f>
        <v/>
      </c>
      <c r="AS21" s="13" t="str">
        <f>PG_ValUOMxRand</f>
        <v/>
      </c>
      <c r="AT21" s="13" t="str">
        <f>PG_ValUOMxRand</f>
        <v/>
      </c>
      <c r="AU21" s="14" t="str">
        <f>PG_ValUOMxRand</f>
        <v/>
      </c>
      <c r="AV21" s="15" t="str">
        <f>PG_ValRand</f>
        <v/>
      </c>
      <c r="AW21" s="16" t="str">
        <f>PG_ValRand</f>
        <v/>
      </c>
      <c r="AX21" s="17" t="str">
        <f>PG_ValRand</f>
        <v/>
      </c>
      <c r="AY21" s="12" t="str">
        <f>PG_ValUOMxRand</f>
        <v/>
      </c>
      <c r="AZ21" s="14" t="str">
        <f>PG_ValUOMxRand</f>
        <v/>
      </c>
    </row>
    <row r="22" spans="1:52" ht="15" customHeight="1">
      <c r="A22" s="66"/>
      <c r="B22" s="18"/>
      <c r="C22" s="11"/>
      <c r="D22" s="12"/>
      <c r="E22" s="13"/>
      <c r="F22" s="13"/>
      <c r="G22" s="13"/>
      <c r="H22" s="14"/>
      <c r="I22" s="15"/>
      <c r="J22" s="16"/>
      <c r="K22" s="17"/>
      <c r="L22" s="12"/>
      <c r="M22" s="14"/>
      <c r="N22" s="31"/>
      <c r="O22" s="18"/>
      <c r="P22" s="11"/>
      <c r="Q22" s="12"/>
      <c r="R22" s="13"/>
      <c r="S22" s="13"/>
      <c r="T22" s="13"/>
      <c r="U22" s="14"/>
      <c r="V22" s="15"/>
      <c r="W22" s="16"/>
      <c r="X22" s="17"/>
      <c r="Y22" s="12"/>
      <c r="Z22" s="14"/>
      <c r="AA22" s="32"/>
      <c r="AB22" s="18" t="str">
        <f>PG_ConstNmRout</f>
        <v/>
      </c>
      <c r="AC22" s="11" t="str">
        <f>PG_ValUOMxRout</f>
        <v/>
      </c>
      <c r="AD22" s="12" t="str">
        <f>PG_ValUOMxRout</f>
        <v/>
      </c>
      <c r="AE22" s="13" t="str">
        <f>PG_ValUOMxRout</f>
        <v/>
      </c>
      <c r="AF22" s="13" t="str">
        <f>PG_ValUOMxRout</f>
        <v/>
      </c>
      <c r="AG22" s="13" t="str">
        <f>PG_ValUOMxRout</f>
        <v/>
      </c>
      <c r="AH22" s="14" t="str">
        <f>PG_ValUOMxRout</f>
        <v/>
      </c>
      <c r="AI22" s="15" t="str">
        <f>PG_ValRout</f>
        <v/>
      </c>
      <c r="AJ22" s="16" t="str">
        <f>PG_ValRout</f>
        <v/>
      </c>
      <c r="AK22" s="17" t="str">
        <f>PG_ValRout</f>
        <v/>
      </c>
      <c r="AL22" s="12" t="str">
        <f>PG_ValUOMxRout</f>
        <v/>
      </c>
      <c r="AM22" s="14" t="str">
        <f>PG_ValUOMxRout</f>
        <v/>
      </c>
      <c r="AN22" s="31"/>
      <c r="AO22" s="18" t="str">
        <f>PG_ConstNmRand</f>
        <v/>
      </c>
      <c r="AP22" s="11" t="str">
        <f>PG_ValUOMxRand</f>
        <v/>
      </c>
      <c r="AQ22" s="12" t="str">
        <f>PG_ValUOMxRand</f>
        <v/>
      </c>
      <c r="AR22" s="13" t="str">
        <f>PG_ValUOMxRand</f>
        <v/>
      </c>
      <c r="AS22" s="13" t="str">
        <f>PG_ValUOMxRand</f>
        <v/>
      </c>
      <c r="AT22" s="13" t="str">
        <f>PG_ValUOMxRand</f>
        <v/>
      </c>
      <c r="AU22" s="14" t="str">
        <f>PG_ValUOMxRand</f>
        <v/>
      </c>
      <c r="AV22" s="15" t="str">
        <f>PG_ValRand</f>
        <v/>
      </c>
      <c r="AW22" s="16" t="str">
        <f>PG_ValRand</f>
        <v/>
      </c>
      <c r="AX22" s="17" t="str">
        <f>PG_ValRand</f>
        <v/>
      </c>
      <c r="AY22" s="12" t="str">
        <f>PG_ValUOMxRand</f>
        <v/>
      </c>
      <c r="AZ22" s="14" t="str">
        <f>PG_ValUOMxRand</f>
        <v/>
      </c>
    </row>
    <row r="23" spans="1:52" ht="15" customHeight="1">
      <c r="A23" s="66"/>
      <c r="B23" s="18"/>
      <c r="C23" s="11"/>
      <c r="D23" s="12"/>
      <c r="E23" s="13"/>
      <c r="F23" s="13"/>
      <c r="G23" s="13"/>
      <c r="H23" s="14"/>
      <c r="I23" s="15"/>
      <c r="J23" s="16"/>
      <c r="K23" s="17"/>
      <c r="L23" s="12"/>
      <c r="M23" s="14"/>
      <c r="N23" s="31"/>
      <c r="O23" s="18"/>
      <c r="P23" s="11"/>
      <c r="Q23" s="12"/>
      <c r="R23" s="13"/>
      <c r="S23" s="13"/>
      <c r="T23" s="13"/>
      <c r="U23" s="14"/>
      <c r="V23" s="15"/>
      <c r="W23" s="16"/>
      <c r="X23" s="17"/>
      <c r="Y23" s="12"/>
      <c r="Z23" s="14"/>
      <c r="AA23" s="32"/>
      <c r="AB23" s="18" t="str">
        <f>PG_ConstNmRout</f>
        <v/>
      </c>
      <c r="AC23" s="11" t="str">
        <f>PG_ValUOMxRout</f>
        <v/>
      </c>
      <c r="AD23" s="12" t="str">
        <f>PG_ValUOMxRout</f>
        <v/>
      </c>
      <c r="AE23" s="13" t="str">
        <f>PG_ValUOMxRout</f>
        <v/>
      </c>
      <c r="AF23" s="13" t="str">
        <f>PG_ValUOMxRout</f>
        <v/>
      </c>
      <c r="AG23" s="13" t="str">
        <f>PG_ValUOMxRout</f>
        <v/>
      </c>
      <c r="AH23" s="14" t="str">
        <f>PG_ValUOMxRout</f>
        <v/>
      </c>
      <c r="AI23" s="15" t="str">
        <f>PG_ValRout</f>
        <v/>
      </c>
      <c r="AJ23" s="16" t="str">
        <f>PG_ValRout</f>
        <v/>
      </c>
      <c r="AK23" s="17" t="str">
        <f>PG_ValRout</f>
        <v/>
      </c>
      <c r="AL23" s="12" t="str">
        <f>PG_ValUOMxRout</f>
        <v/>
      </c>
      <c r="AM23" s="14" t="str">
        <f>PG_ValUOMxRout</f>
        <v/>
      </c>
      <c r="AN23" s="31"/>
      <c r="AO23" s="18" t="str">
        <f>PG_ConstNmRand</f>
        <v/>
      </c>
      <c r="AP23" s="11" t="str">
        <f>PG_ValUOMxRand</f>
        <v/>
      </c>
      <c r="AQ23" s="12" t="str">
        <f>PG_ValUOMxRand</f>
        <v/>
      </c>
      <c r="AR23" s="13" t="str">
        <f>PG_ValUOMxRand</f>
        <v/>
      </c>
      <c r="AS23" s="13" t="str">
        <f>PG_ValUOMxRand</f>
        <v/>
      </c>
      <c r="AT23" s="13" t="str">
        <f>PG_ValUOMxRand</f>
        <v/>
      </c>
      <c r="AU23" s="14" t="str">
        <f>PG_ValUOMxRand</f>
        <v/>
      </c>
      <c r="AV23" s="15" t="str">
        <f>PG_ValRand</f>
        <v/>
      </c>
      <c r="AW23" s="16" t="str">
        <f>PG_ValRand</f>
        <v/>
      </c>
      <c r="AX23" s="17" t="str">
        <f>PG_ValRand</f>
        <v/>
      </c>
      <c r="AY23" s="12" t="str">
        <f>PG_ValUOMxRand</f>
        <v/>
      </c>
      <c r="AZ23" s="14" t="str">
        <f>PG_ValUOMxRand</f>
        <v/>
      </c>
    </row>
    <row r="24" spans="1:52" ht="15" customHeight="1">
      <c r="A24" s="66"/>
      <c r="B24" s="18"/>
      <c r="C24" s="11"/>
      <c r="D24" s="12"/>
      <c r="E24" s="13"/>
      <c r="F24" s="13"/>
      <c r="G24" s="13"/>
      <c r="H24" s="14"/>
      <c r="I24" s="15"/>
      <c r="J24" s="16"/>
      <c r="K24" s="17"/>
      <c r="L24" s="12"/>
      <c r="M24" s="14"/>
      <c r="N24" s="31"/>
      <c r="O24" s="18"/>
      <c r="P24" s="11"/>
      <c r="Q24" s="12"/>
      <c r="R24" s="13"/>
      <c r="S24" s="13"/>
      <c r="T24" s="13"/>
      <c r="U24" s="14"/>
      <c r="V24" s="15"/>
      <c r="W24" s="16"/>
      <c r="X24" s="17"/>
      <c r="Y24" s="12"/>
      <c r="Z24" s="14"/>
      <c r="AA24" s="32"/>
      <c r="AB24" s="18" t="str">
        <f>PG_ConstNmRout</f>
        <v/>
      </c>
      <c r="AC24" s="11" t="str">
        <f>PG_ValUOMxRout</f>
        <v/>
      </c>
      <c r="AD24" s="12" t="str">
        <f>PG_ValUOMxRout</f>
        <v/>
      </c>
      <c r="AE24" s="13" t="str">
        <f>PG_ValUOMxRout</f>
        <v/>
      </c>
      <c r="AF24" s="13" t="str">
        <f>PG_ValUOMxRout</f>
        <v/>
      </c>
      <c r="AG24" s="13" t="str">
        <f>PG_ValUOMxRout</f>
        <v/>
      </c>
      <c r="AH24" s="14" t="str">
        <f>PG_ValUOMxRout</f>
        <v/>
      </c>
      <c r="AI24" s="15" t="str">
        <f>PG_ValRout</f>
        <v/>
      </c>
      <c r="AJ24" s="16" t="str">
        <f>PG_ValRout</f>
        <v/>
      </c>
      <c r="AK24" s="17" t="str">
        <f>PG_ValRout</f>
        <v/>
      </c>
      <c r="AL24" s="12" t="str">
        <f>PG_ValUOMxRout</f>
        <v/>
      </c>
      <c r="AM24" s="14" t="str">
        <f>PG_ValUOMxRout</f>
        <v/>
      </c>
      <c r="AN24" s="31"/>
      <c r="AO24" s="18" t="str">
        <f>PG_ConstNmRand</f>
        <v/>
      </c>
      <c r="AP24" s="11" t="str">
        <f>PG_ValUOMxRand</f>
        <v/>
      </c>
      <c r="AQ24" s="12" t="str">
        <f>PG_ValUOMxRand</f>
        <v/>
      </c>
      <c r="AR24" s="13" t="str">
        <f>PG_ValUOMxRand</f>
        <v/>
      </c>
      <c r="AS24" s="13" t="str">
        <f>PG_ValUOMxRand</f>
        <v/>
      </c>
      <c r="AT24" s="13" t="str">
        <f>PG_ValUOMxRand</f>
        <v/>
      </c>
      <c r="AU24" s="14" t="str">
        <f>PG_ValUOMxRand</f>
        <v/>
      </c>
      <c r="AV24" s="15" t="str">
        <f>PG_ValRand</f>
        <v/>
      </c>
      <c r="AW24" s="16" t="str">
        <f>PG_ValRand</f>
        <v/>
      </c>
      <c r="AX24" s="17" t="str">
        <f>PG_ValRand</f>
        <v/>
      </c>
      <c r="AY24" s="12" t="str">
        <f>PG_ValUOMxRand</f>
        <v/>
      </c>
      <c r="AZ24" s="14" t="str">
        <f>PG_ValUOMxRand</f>
        <v/>
      </c>
    </row>
    <row r="25" spans="1:52" ht="15" customHeight="1">
      <c r="A25" s="66"/>
      <c r="B25" s="18"/>
      <c r="C25" s="11"/>
      <c r="D25" s="12"/>
      <c r="E25" s="13"/>
      <c r="F25" s="13"/>
      <c r="G25" s="13"/>
      <c r="H25" s="14"/>
      <c r="I25" s="15"/>
      <c r="J25" s="16"/>
      <c r="K25" s="17"/>
      <c r="L25" s="12"/>
      <c r="M25" s="14"/>
      <c r="N25" s="31"/>
      <c r="O25" s="18"/>
      <c r="P25" s="11"/>
      <c r="Q25" s="12"/>
      <c r="R25" s="13"/>
      <c r="S25" s="13"/>
      <c r="T25" s="13"/>
      <c r="U25" s="14"/>
      <c r="V25" s="15"/>
      <c r="W25" s="16"/>
      <c r="X25" s="17"/>
      <c r="Y25" s="12"/>
      <c r="Z25" s="14"/>
      <c r="AA25" s="32"/>
      <c r="AB25" s="18" t="str">
        <f>PG_ConstNmRout</f>
        <v/>
      </c>
      <c r="AC25" s="11" t="str">
        <f>PG_ValUOMxRout</f>
        <v/>
      </c>
      <c r="AD25" s="12" t="str">
        <f>PG_ValUOMxRout</f>
        <v/>
      </c>
      <c r="AE25" s="13" t="str">
        <f>PG_ValUOMxRout</f>
        <v/>
      </c>
      <c r="AF25" s="13" t="str">
        <f>PG_ValUOMxRout</f>
        <v/>
      </c>
      <c r="AG25" s="13" t="str">
        <f>PG_ValUOMxRout</f>
        <v/>
      </c>
      <c r="AH25" s="14" t="str">
        <f>PG_ValUOMxRout</f>
        <v/>
      </c>
      <c r="AI25" s="15" t="str">
        <f>PG_ValRout</f>
        <v/>
      </c>
      <c r="AJ25" s="16" t="str">
        <f>PG_ValRout</f>
        <v/>
      </c>
      <c r="AK25" s="17" t="str">
        <f>PG_ValRout</f>
        <v/>
      </c>
      <c r="AL25" s="12" t="str">
        <f>PG_ValUOMxRout</f>
        <v/>
      </c>
      <c r="AM25" s="14" t="str">
        <f>PG_ValUOMxRout</f>
        <v/>
      </c>
      <c r="AN25" s="31"/>
      <c r="AO25" s="18" t="str">
        <f>PG_ConstNmRand</f>
        <v/>
      </c>
      <c r="AP25" s="11" t="str">
        <f>PG_ValUOMxRand</f>
        <v/>
      </c>
      <c r="AQ25" s="12" t="str">
        <f>PG_ValUOMxRand</f>
        <v/>
      </c>
      <c r="AR25" s="13" t="str">
        <f>PG_ValUOMxRand</f>
        <v/>
      </c>
      <c r="AS25" s="13" t="str">
        <f>PG_ValUOMxRand</f>
        <v/>
      </c>
      <c r="AT25" s="13" t="str">
        <f>PG_ValUOMxRand</f>
        <v/>
      </c>
      <c r="AU25" s="14" t="str">
        <f>PG_ValUOMxRand</f>
        <v/>
      </c>
      <c r="AV25" s="15" t="str">
        <f>PG_ValRand</f>
        <v/>
      </c>
      <c r="AW25" s="16" t="str">
        <f>PG_ValRand</f>
        <v/>
      </c>
      <c r="AX25" s="17" t="str">
        <f>PG_ValRand</f>
        <v/>
      </c>
      <c r="AY25" s="12" t="str">
        <f>PG_ValUOMxRand</f>
        <v/>
      </c>
      <c r="AZ25" s="14" t="str">
        <f>PG_ValUOMxRand</f>
        <v/>
      </c>
    </row>
    <row r="26" spans="1:52" ht="15" customHeight="1">
      <c r="A26" s="66"/>
      <c r="B26" s="18"/>
      <c r="C26" s="11"/>
      <c r="D26" s="12"/>
      <c r="E26" s="13"/>
      <c r="F26" s="13"/>
      <c r="G26" s="13"/>
      <c r="H26" s="14"/>
      <c r="I26" s="15"/>
      <c r="J26" s="16"/>
      <c r="K26" s="17"/>
      <c r="L26" s="12"/>
      <c r="M26" s="14"/>
      <c r="N26" s="31"/>
      <c r="O26" s="18"/>
      <c r="P26" s="11"/>
      <c r="Q26" s="12"/>
      <c r="R26" s="13"/>
      <c r="S26" s="13"/>
      <c r="T26" s="13"/>
      <c r="U26" s="14"/>
      <c r="V26" s="15"/>
      <c r="W26" s="16"/>
      <c r="X26" s="17"/>
      <c r="Y26" s="12"/>
      <c r="Z26" s="14"/>
      <c r="AA26" s="32"/>
      <c r="AB26" s="18" t="str">
        <f>PG_ConstNmRout</f>
        <v/>
      </c>
      <c r="AC26" s="11" t="str">
        <f>PG_ValUOMxRout</f>
        <v/>
      </c>
      <c r="AD26" s="12" t="str">
        <f>PG_ValUOMxRout</f>
        <v/>
      </c>
      <c r="AE26" s="13" t="str">
        <f>PG_ValUOMxRout</f>
        <v/>
      </c>
      <c r="AF26" s="13" t="str">
        <f>PG_ValUOMxRout</f>
        <v/>
      </c>
      <c r="AG26" s="13" t="str">
        <f>PG_ValUOMxRout</f>
        <v/>
      </c>
      <c r="AH26" s="14" t="str">
        <f>PG_ValUOMxRout</f>
        <v/>
      </c>
      <c r="AI26" s="15" t="str">
        <f>PG_ValRout</f>
        <v/>
      </c>
      <c r="AJ26" s="16" t="str">
        <f>PG_ValRout</f>
        <v/>
      </c>
      <c r="AK26" s="17" t="str">
        <f>PG_ValRout</f>
        <v/>
      </c>
      <c r="AL26" s="12" t="str">
        <f>PG_ValUOMxRout</f>
        <v/>
      </c>
      <c r="AM26" s="14" t="str">
        <f>PG_ValUOMxRout</f>
        <v/>
      </c>
      <c r="AN26" s="31"/>
      <c r="AO26" s="18" t="str">
        <f>PG_ConstNmRand</f>
        <v/>
      </c>
      <c r="AP26" s="11" t="str">
        <f>PG_ValUOMxRand</f>
        <v/>
      </c>
      <c r="AQ26" s="12" t="str">
        <f>PG_ValUOMxRand</f>
        <v/>
      </c>
      <c r="AR26" s="13" t="str">
        <f>PG_ValUOMxRand</f>
        <v/>
      </c>
      <c r="AS26" s="13" t="str">
        <f>PG_ValUOMxRand</f>
        <v/>
      </c>
      <c r="AT26" s="13" t="str">
        <f>PG_ValUOMxRand</f>
        <v/>
      </c>
      <c r="AU26" s="14" t="str">
        <f>PG_ValUOMxRand</f>
        <v/>
      </c>
      <c r="AV26" s="15" t="str">
        <f>PG_ValRand</f>
        <v/>
      </c>
      <c r="AW26" s="16" t="str">
        <f>PG_ValRand</f>
        <v/>
      </c>
      <c r="AX26" s="17" t="str">
        <f>PG_ValRand</f>
        <v/>
      </c>
      <c r="AY26" s="12" t="str">
        <f>PG_ValUOMxRand</f>
        <v/>
      </c>
      <c r="AZ26" s="14" t="str">
        <f>PG_ValUOMxRand</f>
        <v/>
      </c>
    </row>
    <row r="27" spans="1:52" ht="15" customHeight="1">
      <c r="A27" s="66"/>
      <c r="B27" s="18"/>
      <c r="C27" s="11"/>
      <c r="D27" s="12"/>
      <c r="E27" s="13"/>
      <c r="F27" s="13"/>
      <c r="G27" s="13"/>
      <c r="H27" s="14"/>
      <c r="I27" s="15"/>
      <c r="J27" s="16"/>
      <c r="K27" s="17"/>
      <c r="L27" s="12"/>
      <c r="M27" s="14"/>
      <c r="N27" s="31"/>
      <c r="O27" s="18"/>
      <c r="P27" s="11"/>
      <c r="Q27" s="12"/>
      <c r="R27" s="13"/>
      <c r="S27" s="13"/>
      <c r="T27" s="13"/>
      <c r="U27" s="14"/>
      <c r="V27" s="15"/>
      <c r="W27" s="16"/>
      <c r="X27" s="17"/>
      <c r="Y27" s="12"/>
      <c r="Z27" s="14"/>
      <c r="AA27" s="32"/>
      <c r="AB27" s="18" t="str">
        <f>PG_ConstNmRout</f>
        <v/>
      </c>
      <c r="AC27" s="11" t="str">
        <f>PG_ValUOMxRout</f>
        <v/>
      </c>
      <c r="AD27" s="12" t="str">
        <f>PG_ValUOMxRout</f>
        <v/>
      </c>
      <c r="AE27" s="13" t="str">
        <f>PG_ValUOMxRout</f>
        <v/>
      </c>
      <c r="AF27" s="13" t="str">
        <f>PG_ValUOMxRout</f>
        <v/>
      </c>
      <c r="AG27" s="13" t="str">
        <f>PG_ValUOMxRout</f>
        <v/>
      </c>
      <c r="AH27" s="14" t="str">
        <f>PG_ValUOMxRout</f>
        <v/>
      </c>
      <c r="AI27" s="15" t="str">
        <f>PG_ValRout</f>
        <v/>
      </c>
      <c r="AJ27" s="16" t="str">
        <f>PG_ValRout</f>
        <v/>
      </c>
      <c r="AK27" s="17" t="str">
        <f>PG_ValRout</f>
        <v/>
      </c>
      <c r="AL27" s="12" t="str">
        <f>PG_ValUOMxRout</f>
        <v/>
      </c>
      <c r="AM27" s="14" t="str">
        <f>PG_ValUOMxRout</f>
        <v/>
      </c>
      <c r="AN27" s="31"/>
      <c r="AO27" s="18" t="str">
        <f>PG_ConstNmRand</f>
        <v/>
      </c>
      <c r="AP27" s="11" t="str">
        <f>PG_ValUOMxRand</f>
        <v/>
      </c>
      <c r="AQ27" s="12" t="str">
        <f>PG_ValUOMxRand</f>
        <v/>
      </c>
      <c r="AR27" s="13" t="str">
        <f>PG_ValUOMxRand</f>
        <v/>
      </c>
      <c r="AS27" s="13" t="str">
        <f>PG_ValUOMxRand</f>
        <v/>
      </c>
      <c r="AT27" s="13" t="str">
        <f>PG_ValUOMxRand</f>
        <v/>
      </c>
      <c r="AU27" s="14" t="str">
        <f>PG_ValUOMxRand</f>
        <v/>
      </c>
      <c r="AV27" s="15" t="str">
        <f>PG_ValRand</f>
        <v/>
      </c>
      <c r="AW27" s="16" t="str">
        <f>PG_ValRand</f>
        <v/>
      </c>
      <c r="AX27" s="17" t="str">
        <f>PG_ValRand</f>
        <v/>
      </c>
      <c r="AY27" s="12" t="str">
        <f>PG_ValUOMxRand</f>
        <v/>
      </c>
      <c r="AZ27" s="14" t="str">
        <f>PG_ValUOMxRand</f>
        <v/>
      </c>
    </row>
    <row r="28" spans="1:52" ht="15" customHeight="1">
      <c r="A28" s="66"/>
      <c r="B28" s="18"/>
      <c r="C28" s="11"/>
      <c r="D28" s="12"/>
      <c r="E28" s="13"/>
      <c r="F28" s="13"/>
      <c r="G28" s="13"/>
      <c r="H28" s="14"/>
      <c r="I28" s="15"/>
      <c r="J28" s="16"/>
      <c r="K28" s="17"/>
      <c r="L28" s="12"/>
      <c r="M28" s="14"/>
      <c r="N28" s="31"/>
      <c r="O28" s="18"/>
      <c r="P28" s="11"/>
      <c r="Q28" s="12"/>
      <c r="R28" s="13"/>
      <c r="S28" s="13"/>
      <c r="T28" s="13"/>
      <c r="U28" s="14"/>
      <c r="V28" s="15"/>
      <c r="W28" s="16"/>
      <c r="X28" s="17"/>
      <c r="Y28" s="12"/>
      <c r="Z28" s="14"/>
      <c r="AA28" s="32"/>
      <c r="AB28" s="18" t="str">
        <f>PG_ConstNmRout</f>
        <v/>
      </c>
      <c r="AC28" s="11" t="str">
        <f>PG_ValUOMxRout</f>
        <v/>
      </c>
      <c r="AD28" s="12" t="str">
        <f>PG_ValUOMxRout</f>
        <v/>
      </c>
      <c r="AE28" s="13" t="str">
        <f>PG_ValUOMxRout</f>
        <v/>
      </c>
      <c r="AF28" s="13" t="str">
        <f>PG_ValUOMxRout</f>
        <v/>
      </c>
      <c r="AG28" s="13" t="str">
        <f>PG_ValUOMxRout</f>
        <v/>
      </c>
      <c r="AH28" s="14" t="str">
        <f>PG_ValUOMxRout</f>
        <v/>
      </c>
      <c r="AI28" s="15" t="str">
        <f>PG_ValRout</f>
        <v/>
      </c>
      <c r="AJ28" s="16" t="str">
        <f>PG_ValRout</f>
        <v/>
      </c>
      <c r="AK28" s="17" t="str">
        <f>PG_ValRout</f>
        <v/>
      </c>
      <c r="AL28" s="12" t="str">
        <f>PG_ValUOMxRout</f>
        <v/>
      </c>
      <c r="AM28" s="14" t="str">
        <f>PG_ValUOMxRout</f>
        <v/>
      </c>
      <c r="AN28" s="31"/>
      <c r="AO28" s="18" t="str">
        <f>PG_ConstNmRand</f>
        <v/>
      </c>
      <c r="AP28" s="11" t="str">
        <f>PG_ValUOMxRand</f>
        <v/>
      </c>
      <c r="AQ28" s="12" t="str">
        <f>PG_ValUOMxRand</f>
        <v/>
      </c>
      <c r="AR28" s="13" t="str">
        <f>PG_ValUOMxRand</f>
        <v/>
      </c>
      <c r="AS28" s="13" t="str">
        <f>PG_ValUOMxRand</f>
        <v/>
      </c>
      <c r="AT28" s="13" t="str">
        <f>PG_ValUOMxRand</f>
        <v/>
      </c>
      <c r="AU28" s="14" t="str">
        <f>PG_ValUOMxRand</f>
        <v/>
      </c>
      <c r="AV28" s="15" t="str">
        <f>PG_ValRand</f>
        <v/>
      </c>
      <c r="AW28" s="16" t="str">
        <f>PG_ValRand</f>
        <v/>
      </c>
      <c r="AX28" s="17" t="str">
        <f>PG_ValRand</f>
        <v/>
      </c>
      <c r="AY28" s="12" t="str">
        <f>PG_ValUOMxRand</f>
        <v/>
      </c>
      <c r="AZ28" s="14" t="str">
        <f>PG_ValUOMxRand</f>
        <v/>
      </c>
    </row>
    <row r="29" spans="1:52" ht="15" customHeight="1">
      <c r="A29" s="66"/>
      <c r="B29" s="18"/>
      <c r="C29" s="11"/>
      <c r="D29" s="12"/>
      <c r="E29" s="13"/>
      <c r="F29" s="13"/>
      <c r="G29" s="13"/>
      <c r="H29" s="14"/>
      <c r="I29" s="15"/>
      <c r="J29" s="16"/>
      <c r="K29" s="17"/>
      <c r="L29" s="12"/>
      <c r="M29" s="14"/>
      <c r="N29" s="31"/>
      <c r="O29" s="18"/>
      <c r="P29" s="11"/>
      <c r="Q29" s="12"/>
      <c r="R29" s="13"/>
      <c r="S29" s="13"/>
      <c r="T29" s="13"/>
      <c r="U29" s="14"/>
      <c r="V29" s="15"/>
      <c r="W29" s="16"/>
      <c r="X29" s="17"/>
      <c r="Y29" s="12"/>
      <c r="Z29" s="14"/>
      <c r="AA29" s="32"/>
      <c r="AB29" s="18" t="str">
        <f>PG_ConstNmRout</f>
        <v/>
      </c>
      <c r="AC29" s="11" t="str">
        <f>PG_ValUOMxRout</f>
        <v/>
      </c>
      <c r="AD29" s="12" t="str">
        <f>PG_ValUOMxRout</f>
        <v/>
      </c>
      <c r="AE29" s="13" t="str">
        <f>PG_ValUOMxRout</f>
        <v/>
      </c>
      <c r="AF29" s="13" t="str">
        <f>PG_ValUOMxRout</f>
        <v/>
      </c>
      <c r="AG29" s="13" t="str">
        <f>PG_ValUOMxRout</f>
        <v/>
      </c>
      <c r="AH29" s="14" t="str">
        <f>PG_ValUOMxRout</f>
        <v/>
      </c>
      <c r="AI29" s="15" t="str">
        <f>PG_ValRout</f>
        <v/>
      </c>
      <c r="AJ29" s="16" t="str">
        <f>PG_ValRout</f>
        <v/>
      </c>
      <c r="AK29" s="17" t="str">
        <f>PG_ValRout</f>
        <v/>
      </c>
      <c r="AL29" s="12" t="str">
        <f>PG_ValUOMxRout</f>
        <v/>
      </c>
      <c r="AM29" s="14" t="str">
        <f>PG_ValUOMxRout</f>
        <v/>
      </c>
      <c r="AN29" s="31"/>
      <c r="AO29" s="18" t="str">
        <f>PG_ConstNmRand</f>
        <v/>
      </c>
      <c r="AP29" s="11" t="str">
        <f>PG_ValUOMxRand</f>
        <v/>
      </c>
      <c r="AQ29" s="12" t="str">
        <f>PG_ValUOMxRand</f>
        <v/>
      </c>
      <c r="AR29" s="13" t="str">
        <f>PG_ValUOMxRand</f>
        <v/>
      </c>
      <c r="AS29" s="13" t="str">
        <f>PG_ValUOMxRand</f>
        <v/>
      </c>
      <c r="AT29" s="13" t="str">
        <f>PG_ValUOMxRand</f>
        <v/>
      </c>
      <c r="AU29" s="14" t="str">
        <f>PG_ValUOMxRand</f>
        <v/>
      </c>
      <c r="AV29" s="15" t="str">
        <f>PG_ValRand</f>
        <v/>
      </c>
      <c r="AW29" s="16" t="str">
        <f>PG_ValRand</f>
        <v/>
      </c>
      <c r="AX29" s="17" t="str">
        <f>PG_ValRand</f>
        <v/>
      </c>
      <c r="AY29" s="12" t="str">
        <f>PG_ValUOMxRand</f>
        <v/>
      </c>
      <c r="AZ29" s="14" t="str">
        <f>PG_ValUOMxRand</f>
        <v/>
      </c>
    </row>
    <row r="30" spans="1:52" ht="15" customHeight="1">
      <c r="A30" s="66"/>
      <c r="B30" s="18"/>
      <c r="C30" s="11"/>
      <c r="D30" s="12"/>
      <c r="E30" s="13"/>
      <c r="F30" s="13"/>
      <c r="G30" s="13"/>
      <c r="H30" s="14"/>
      <c r="I30" s="15"/>
      <c r="J30" s="16"/>
      <c r="K30" s="17"/>
      <c r="L30" s="12"/>
      <c r="M30" s="14"/>
      <c r="N30" s="31"/>
      <c r="O30" s="18"/>
      <c r="P30" s="11"/>
      <c r="Q30" s="12"/>
      <c r="R30" s="13"/>
      <c r="S30" s="13"/>
      <c r="T30" s="13"/>
      <c r="U30" s="14"/>
      <c r="V30" s="15"/>
      <c r="W30" s="16"/>
      <c r="X30" s="17"/>
      <c r="Y30" s="12"/>
      <c r="Z30" s="14"/>
      <c r="AA30" s="32"/>
      <c r="AB30" s="18" t="str">
        <f>PG_ConstNmRout</f>
        <v/>
      </c>
      <c r="AC30" s="11" t="str">
        <f>PG_ValUOMxRout</f>
        <v/>
      </c>
      <c r="AD30" s="12" t="str">
        <f>PG_ValUOMxRout</f>
        <v/>
      </c>
      <c r="AE30" s="13" t="str">
        <f>PG_ValUOMxRout</f>
        <v/>
      </c>
      <c r="AF30" s="13" t="str">
        <f>PG_ValUOMxRout</f>
        <v/>
      </c>
      <c r="AG30" s="13" t="str">
        <f>PG_ValUOMxRout</f>
        <v/>
      </c>
      <c r="AH30" s="14" t="str">
        <f>PG_ValUOMxRout</f>
        <v/>
      </c>
      <c r="AI30" s="15" t="str">
        <f>PG_ValRout</f>
        <v/>
      </c>
      <c r="AJ30" s="16" t="str">
        <f>PG_ValRout</f>
        <v/>
      </c>
      <c r="AK30" s="17" t="str">
        <f>PG_ValRout</f>
        <v/>
      </c>
      <c r="AL30" s="12" t="str">
        <f>PG_ValUOMxRout</f>
        <v/>
      </c>
      <c r="AM30" s="14" t="str">
        <f>PG_ValUOMxRout</f>
        <v/>
      </c>
      <c r="AN30" s="31"/>
      <c r="AO30" s="18" t="str">
        <f>PG_ConstNmRand</f>
        <v/>
      </c>
      <c r="AP30" s="11" t="str">
        <f>PG_ValUOMxRand</f>
        <v/>
      </c>
      <c r="AQ30" s="12" t="str">
        <f>PG_ValUOMxRand</f>
        <v/>
      </c>
      <c r="AR30" s="13" t="str">
        <f>PG_ValUOMxRand</f>
        <v/>
      </c>
      <c r="AS30" s="13" t="str">
        <f>PG_ValUOMxRand</f>
        <v/>
      </c>
      <c r="AT30" s="13" t="str">
        <f>PG_ValUOMxRand</f>
        <v/>
      </c>
      <c r="AU30" s="14" t="str">
        <f>PG_ValUOMxRand</f>
        <v/>
      </c>
      <c r="AV30" s="15" t="str">
        <f>PG_ValRand</f>
        <v/>
      </c>
      <c r="AW30" s="16" t="str">
        <f>PG_ValRand</f>
        <v/>
      </c>
      <c r="AX30" s="17" t="str">
        <f>PG_ValRand</f>
        <v/>
      </c>
      <c r="AY30" s="12" t="str">
        <f>PG_ValUOMxRand</f>
        <v/>
      </c>
      <c r="AZ30" s="14" t="str">
        <f>PG_ValUOMxRand</f>
        <v/>
      </c>
    </row>
    <row r="31" spans="1:52" ht="15" customHeight="1">
      <c r="A31" s="66"/>
      <c r="B31" s="18"/>
      <c r="C31" s="11"/>
      <c r="D31" s="12"/>
      <c r="E31" s="13"/>
      <c r="F31" s="13"/>
      <c r="G31" s="13"/>
      <c r="H31" s="14"/>
      <c r="I31" s="15"/>
      <c r="J31" s="16"/>
      <c r="K31" s="17"/>
      <c r="L31" s="12"/>
      <c r="M31" s="14"/>
      <c r="N31" s="31"/>
      <c r="O31" s="18"/>
      <c r="P31" s="11"/>
      <c r="Q31" s="12"/>
      <c r="R31" s="13"/>
      <c r="S31" s="13"/>
      <c r="T31" s="13"/>
      <c r="U31" s="14"/>
      <c r="V31" s="15"/>
      <c r="W31" s="16"/>
      <c r="X31" s="17"/>
      <c r="Y31" s="12"/>
      <c r="Z31" s="14"/>
      <c r="AA31" s="32"/>
      <c r="AB31" s="18" t="str">
        <f>PG_ConstNmRout</f>
        <v/>
      </c>
      <c r="AC31" s="11" t="str">
        <f>PG_ValUOMxRout</f>
        <v/>
      </c>
      <c r="AD31" s="12" t="str">
        <f>PG_ValUOMxRout</f>
        <v/>
      </c>
      <c r="AE31" s="13" t="str">
        <f>PG_ValUOMxRout</f>
        <v/>
      </c>
      <c r="AF31" s="13" t="str">
        <f>PG_ValUOMxRout</f>
        <v/>
      </c>
      <c r="AG31" s="13" t="str">
        <f>PG_ValUOMxRout</f>
        <v/>
      </c>
      <c r="AH31" s="14" t="str">
        <f>PG_ValUOMxRout</f>
        <v/>
      </c>
      <c r="AI31" s="15" t="str">
        <f>PG_ValRout</f>
        <v/>
      </c>
      <c r="AJ31" s="16" t="str">
        <f>PG_ValRout</f>
        <v/>
      </c>
      <c r="AK31" s="17" t="str">
        <f>PG_ValRout</f>
        <v/>
      </c>
      <c r="AL31" s="12" t="str">
        <f>PG_ValUOMxRout</f>
        <v/>
      </c>
      <c r="AM31" s="14" t="str">
        <f>PG_ValUOMxRout</f>
        <v/>
      </c>
      <c r="AN31" s="31"/>
      <c r="AO31" s="18" t="str">
        <f>PG_ConstNmRand</f>
        <v/>
      </c>
      <c r="AP31" s="11" t="str">
        <f>PG_ValUOMxRand</f>
        <v/>
      </c>
      <c r="AQ31" s="12" t="str">
        <f>PG_ValUOMxRand</f>
        <v/>
      </c>
      <c r="AR31" s="13" t="str">
        <f>PG_ValUOMxRand</f>
        <v/>
      </c>
      <c r="AS31" s="13" t="str">
        <f>PG_ValUOMxRand</f>
        <v/>
      </c>
      <c r="AT31" s="13" t="str">
        <f>PG_ValUOMxRand</f>
        <v/>
      </c>
      <c r="AU31" s="14" t="str">
        <f>PG_ValUOMxRand</f>
        <v/>
      </c>
      <c r="AV31" s="15" t="str">
        <f>PG_ValRand</f>
        <v/>
      </c>
      <c r="AW31" s="16" t="str">
        <f>PG_ValRand</f>
        <v/>
      </c>
      <c r="AX31" s="17" t="str">
        <f>PG_ValRand</f>
        <v/>
      </c>
      <c r="AY31" s="12" t="str">
        <f>PG_ValUOMxRand</f>
        <v/>
      </c>
      <c r="AZ31" s="14" t="str">
        <f>PG_ValUOMxRand</f>
        <v/>
      </c>
    </row>
    <row r="32" spans="1:52" ht="15" customHeight="1">
      <c r="A32" s="66"/>
      <c r="B32" s="18"/>
      <c r="C32" s="11"/>
      <c r="D32" s="12"/>
      <c r="E32" s="13"/>
      <c r="F32" s="13"/>
      <c r="G32" s="13"/>
      <c r="H32" s="14"/>
      <c r="I32" s="15"/>
      <c r="J32" s="16"/>
      <c r="K32" s="17"/>
      <c r="L32" s="12"/>
      <c r="M32" s="14"/>
      <c r="N32" s="31"/>
      <c r="O32" s="18"/>
      <c r="P32" s="11"/>
      <c r="Q32" s="12"/>
      <c r="R32" s="13"/>
      <c r="S32" s="13"/>
      <c r="T32" s="13"/>
      <c r="U32" s="14"/>
      <c r="V32" s="15"/>
      <c r="W32" s="16"/>
      <c r="X32" s="17"/>
      <c r="Y32" s="12"/>
      <c r="Z32" s="14"/>
      <c r="AA32" s="32"/>
      <c r="AB32" s="18" t="str">
        <f>PG_ConstNmRout</f>
        <v/>
      </c>
      <c r="AC32" s="11" t="str">
        <f>PG_ValUOMxRout</f>
        <v/>
      </c>
      <c r="AD32" s="12" t="str">
        <f>PG_ValUOMxRout</f>
        <v/>
      </c>
      <c r="AE32" s="13" t="str">
        <f>PG_ValUOMxRout</f>
        <v/>
      </c>
      <c r="AF32" s="13" t="str">
        <f>PG_ValUOMxRout</f>
        <v/>
      </c>
      <c r="AG32" s="13" t="str">
        <f>PG_ValUOMxRout</f>
        <v/>
      </c>
      <c r="AH32" s="14" t="str">
        <f>PG_ValUOMxRout</f>
        <v/>
      </c>
      <c r="AI32" s="15" t="str">
        <f>PG_ValRout</f>
        <v/>
      </c>
      <c r="AJ32" s="16" t="str">
        <f>PG_ValRout</f>
        <v/>
      </c>
      <c r="AK32" s="17" t="str">
        <f>PG_ValRout</f>
        <v/>
      </c>
      <c r="AL32" s="12" t="str">
        <f>PG_ValUOMxRout</f>
        <v/>
      </c>
      <c r="AM32" s="14" t="str">
        <f>PG_ValUOMxRout</f>
        <v/>
      </c>
      <c r="AN32" s="31"/>
      <c r="AO32" s="18" t="str">
        <f>PG_ConstNmRand</f>
        <v/>
      </c>
      <c r="AP32" s="11" t="str">
        <f>PG_ValUOMxRand</f>
        <v/>
      </c>
      <c r="AQ32" s="12" t="str">
        <f>PG_ValUOMxRand</f>
        <v/>
      </c>
      <c r="AR32" s="13" t="str">
        <f>PG_ValUOMxRand</f>
        <v/>
      </c>
      <c r="AS32" s="13" t="str">
        <f>PG_ValUOMxRand</f>
        <v/>
      </c>
      <c r="AT32" s="13" t="str">
        <f>PG_ValUOMxRand</f>
        <v/>
      </c>
      <c r="AU32" s="14" t="str">
        <f>PG_ValUOMxRand</f>
        <v/>
      </c>
      <c r="AV32" s="15" t="str">
        <f>PG_ValRand</f>
        <v/>
      </c>
      <c r="AW32" s="16" t="str">
        <f>PG_ValRand</f>
        <v/>
      </c>
      <c r="AX32" s="17" t="str">
        <f>PG_ValRand</f>
        <v/>
      </c>
      <c r="AY32" s="12" t="str">
        <f>PG_ValUOMxRand</f>
        <v/>
      </c>
      <c r="AZ32" s="14" t="str">
        <f>PG_ValUOMxRand</f>
        <v/>
      </c>
    </row>
    <row r="33" spans="1:52" ht="15" customHeight="1">
      <c r="A33" s="66"/>
      <c r="B33" s="18"/>
      <c r="C33" s="11"/>
      <c r="D33" s="12"/>
      <c r="E33" s="13"/>
      <c r="F33" s="13"/>
      <c r="G33" s="13"/>
      <c r="H33" s="14"/>
      <c r="I33" s="15"/>
      <c r="J33" s="16"/>
      <c r="K33" s="17"/>
      <c r="L33" s="12"/>
      <c r="M33" s="14"/>
      <c r="N33" s="31"/>
      <c r="O33" s="18"/>
      <c r="P33" s="11"/>
      <c r="Q33" s="12"/>
      <c r="R33" s="13"/>
      <c r="S33" s="13"/>
      <c r="T33" s="13"/>
      <c r="U33" s="14"/>
      <c r="V33" s="15"/>
      <c r="W33" s="16"/>
      <c r="X33" s="17"/>
      <c r="Y33" s="12"/>
      <c r="Z33" s="14"/>
      <c r="AA33" s="32"/>
      <c r="AB33" s="18" t="str">
        <f>PG_ConstNmRout</f>
        <v/>
      </c>
      <c r="AC33" s="11" t="str">
        <f>PG_ValUOMxRout</f>
        <v/>
      </c>
      <c r="AD33" s="12" t="str">
        <f>PG_ValUOMxRout</f>
        <v/>
      </c>
      <c r="AE33" s="13" t="str">
        <f>PG_ValUOMxRout</f>
        <v/>
      </c>
      <c r="AF33" s="13" t="str">
        <f>PG_ValUOMxRout</f>
        <v/>
      </c>
      <c r="AG33" s="13" t="str">
        <f>PG_ValUOMxRout</f>
        <v/>
      </c>
      <c r="AH33" s="14" t="str">
        <f>PG_ValUOMxRout</f>
        <v/>
      </c>
      <c r="AI33" s="15" t="str">
        <f>PG_ValRout</f>
        <v/>
      </c>
      <c r="AJ33" s="16" t="str">
        <f>PG_ValRout</f>
        <v/>
      </c>
      <c r="AK33" s="17" t="str">
        <f>PG_ValRout</f>
        <v/>
      </c>
      <c r="AL33" s="12" t="str">
        <f>PG_ValUOMxRout</f>
        <v/>
      </c>
      <c r="AM33" s="14" t="str">
        <f>PG_ValUOMxRout</f>
        <v/>
      </c>
      <c r="AN33" s="31"/>
      <c r="AO33" s="18" t="str">
        <f>PG_ConstNmRand</f>
        <v/>
      </c>
      <c r="AP33" s="11" t="str">
        <f>PG_ValUOMxRand</f>
        <v/>
      </c>
      <c r="AQ33" s="12" t="str">
        <f>PG_ValUOMxRand</f>
        <v/>
      </c>
      <c r="AR33" s="13" t="str">
        <f>PG_ValUOMxRand</f>
        <v/>
      </c>
      <c r="AS33" s="13" t="str">
        <f>PG_ValUOMxRand</f>
        <v/>
      </c>
      <c r="AT33" s="13" t="str">
        <f>PG_ValUOMxRand</f>
        <v/>
      </c>
      <c r="AU33" s="14" t="str">
        <f>PG_ValUOMxRand</f>
        <v/>
      </c>
      <c r="AV33" s="15" t="str">
        <f>PG_ValRand</f>
        <v/>
      </c>
      <c r="AW33" s="16" t="str">
        <f>PG_ValRand</f>
        <v/>
      </c>
      <c r="AX33" s="17" t="str">
        <f>PG_ValRand</f>
        <v/>
      </c>
      <c r="AY33" s="12" t="str">
        <f>PG_ValUOMxRand</f>
        <v/>
      </c>
      <c r="AZ33" s="14" t="str">
        <f>PG_ValUOMxRand</f>
        <v/>
      </c>
    </row>
    <row r="34" spans="1:52" ht="15" customHeight="1">
      <c r="A34" s="66"/>
      <c r="B34" s="18"/>
      <c r="C34" s="11"/>
      <c r="D34" s="12"/>
      <c r="E34" s="13"/>
      <c r="F34" s="13"/>
      <c r="G34" s="13"/>
      <c r="H34" s="14"/>
      <c r="I34" s="15"/>
      <c r="J34" s="16"/>
      <c r="K34" s="17"/>
      <c r="L34" s="12"/>
      <c r="M34" s="14"/>
      <c r="N34" s="31"/>
      <c r="O34" s="18"/>
      <c r="P34" s="11"/>
      <c r="Q34" s="12"/>
      <c r="R34" s="13"/>
      <c r="S34" s="13"/>
      <c r="T34" s="13"/>
      <c r="U34" s="14"/>
      <c r="V34" s="15"/>
      <c r="W34" s="16"/>
      <c r="X34" s="17"/>
      <c r="Y34" s="12"/>
      <c r="Z34" s="14"/>
      <c r="AA34" s="32"/>
      <c r="AB34" s="18" t="str">
        <f>PG_ConstNmRout</f>
        <v/>
      </c>
      <c r="AC34" s="11" t="str">
        <f>PG_ValUOMxRout</f>
        <v/>
      </c>
      <c r="AD34" s="12" t="str">
        <f>PG_ValUOMxRout</f>
        <v/>
      </c>
      <c r="AE34" s="13" t="str">
        <f>PG_ValUOMxRout</f>
        <v/>
      </c>
      <c r="AF34" s="13" t="str">
        <f>PG_ValUOMxRout</f>
        <v/>
      </c>
      <c r="AG34" s="13" t="str">
        <f>PG_ValUOMxRout</f>
        <v/>
      </c>
      <c r="AH34" s="14" t="str">
        <f>PG_ValUOMxRout</f>
        <v/>
      </c>
      <c r="AI34" s="15" t="str">
        <f>PG_ValRout</f>
        <v/>
      </c>
      <c r="AJ34" s="16" t="str">
        <f>PG_ValRout</f>
        <v/>
      </c>
      <c r="AK34" s="17" t="str">
        <f>PG_ValRout</f>
        <v/>
      </c>
      <c r="AL34" s="12" t="str">
        <f>PG_ValUOMxRout</f>
        <v/>
      </c>
      <c r="AM34" s="14" t="str">
        <f>PG_ValUOMxRout</f>
        <v/>
      </c>
      <c r="AN34" s="31"/>
      <c r="AO34" s="18" t="str">
        <f>PG_ConstNmRand</f>
        <v/>
      </c>
      <c r="AP34" s="11" t="str">
        <f>PG_ValUOMxRand</f>
        <v/>
      </c>
      <c r="AQ34" s="12" t="str">
        <f>PG_ValUOMxRand</f>
        <v/>
      </c>
      <c r="AR34" s="13" t="str">
        <f>PG_ValUOMxRand</f>
        <v/>
      </c>
      <c r="AS34" s="13" t="str">
        <f>PG_ValUOMxRand</f>
        <v/>
      </c>
      <c r="AT34" s="13" t="str">
        <f>PG_ValUOMxRand</f>
        <v/>
      </c>
      <c r="AU34" s="14" t="str">
        <f>PG_ValUOMxRand</f>
        <v/>
      </c>
      <c r="AV34" s="15" t="str">
        <f>PG_ValRand</f>
        <v/>
      </c>
      <c r="AW34" s="16" t="str">
        <f>PG_ValRand</f>
        <v/>
      </c>
      <c r="AX34" s="17" t="str">
        <f>PG_ValRand</f>
        <v/>
      </c>
      <c r="AY34" s="12" t="str">
        <f>PG_ValUOMxRand</f>
        <v/>
      </c>
      <c r="AZ34" s="14" t="str">
        <f>PG_ValUOMxRand</f>
        <v/>
      </c>
    </row>
    <row r="35" spans="1:52" ht="15" customHeight="1">
      <c r="A35" s="66"/>
      <c r="B35" s="18"/>
      <c r="C35" s="11"/>
      <c r="D35" s="12"/>
      <c r="E35" s="13"/>
      <c r="F35" s="13"/>
      <c r="G35" s="13"/>
      <c r="H35" s="14"/>
      <c r="I35" s="15"/>
      <c r="J35" s="16"/>
      <c r="K35" s="17"/>
      <c r="L35" s="12"/>
      <c r="M35" s="14"/>
      <c r="N35" s="31"/>
      <c r="O35" s="18"/>
      <c r="P35" s="11"/>
      <c r="Q35" s="12"/>
      <c r="R35" s="13"/>
      <c r="S35" s="13"/>
      <c r="T35" s="13"/>
      <c r="U35" s="14"/>
      <c r="V35" s="15"/>
      <c r="W35" s="16"/>
      <c r="X35" s="17"/>
      <c r="Y35" s="12"/>
      <c r="Z35" s="14"/>
      <c r="AA35" s="32"/>
      <c r="AB35" s="18" t="str">
        <f>PG_ConstNmRout</f>
        <v/>
      </c>
      <c r="AC35" s="11" t="str">
        <f>PG_ValUOMxRout</f>
        <v/>
      </c>
      <c r="AD35" s="12" t="str">
        <f>PG_ValUOMxRout</f>
        <v/>
      </c>
      <c r="AE35" s="13" t="str">
        <f>PG_ValUOMxRout</f>
        <v/>
      </c>
      <c r="AF35" s="13" t="str">
        <f>PG_ValUOMxRout</f>
        <v/>
      </c>
      <c r="AG35" s="13" t="str">
        <f>PG_ValUOMxRout</f>
        <v/>
      </c>
      <c r="AH35" s="14" t="str">
        <f>PG_ValUOMxRout</f>
        <v/>
      </c>
      <c r="AI35" s="15" t="str">
        <f>PG_ValRout</f>
        <v/>
      </c>
      <c r="AJ35" s="16" t="str">
        <f>PG_ValRout</f>
        <v/>
      </c>
      <c r="AK35" s="17" t="str">
        <f>PG_ValRout</f>
        <v/>
      </c>
      <c r="AL35" s="12" t="str">
        <f>PG_ValUOMxRout</f>
        <v/>
      </c>
      <c r="AM35" s="14" t="str">
        <f>PG_ValUOMxRout</f>
        <v/>
      </c>
      <c r="AN35" s="31"/>
      <c r="AO35" s="18" t="str">
        <f>PG_ConstNmRand</f>
        <v/>
      </c>
      <c r="AP35" s="11" t="str">
        <f>PG_ValUOMxRand</f>
        <v/>
      </c>
      <c r="AQ35" s="12" t="str">
        <f>PG_ValUOMxRand</f>
        <v/>
      </c>
      <c r="AR35" s="13" t="str">
        <f>PG_ValUOMxRand</f>
        <v/>
      </c>
      <c r="AS35" s="13" t="str">
        <f>PG_ValUOMxRand</f>
        <v/>
      </c>
      <c r="AT35" s="13" t="str">
        <f>PG_ValUOMxRand</f>
        <v/>
      </c>
      <c r="AU35" s="14" t="str">
        <f>PG_ValUOMxRand</f>
        <v/>
      </c>
      <c r="AV35" s="15" t="str">
        <f>PG_ValRand</f>
        <v/>
      </c>
      <c r="AW35" s="16" t="str">
        <f>PG_ValRand</f>
        <v/>
      </c>
      <c r="AX35" s="17" t="str">
        <f>PG_ValRand</f>
        <v/>
      </c>
      <c r="AY35" s="12" t="str">
        <f>PG_ValUOMxRand</f>
        <v/>
      </c>
      <c r="AZ35" s="14" t="str">
        <f>PG_ValUOMxRand</f>
        <v/>
      </c>
    </row>
    <row r="36" spans="1:52" ht="15" customHeight="1">
      <c r="A36" s="66"/>
      <c r="B36" s="18"/>
      <c r="C36" s="11"/>
      <c r="D36" s="12"/>
      <c r="E36" s="13"/>
      <c r="F36" s="13"/>
      <c r="G36" s="13"/>
      <c r="H36" s="14"/>
      <c r="I36" s="15"/>
      <c r="J36" s="16"/>
      <c r="K36" s="17"/>
      <c r="L36" s="12"/>
      <c r="M36" s="14"/>
      <c r="N36" s="31"/>
      <c r="O36" s="18"/>
      <c r="P36" s="11"/>
      <c r="Q36" s="12"/>
      <c r="R36" s="13"/>
      <c r="S36" s="13"/>
      <c r="T36" s="13"/>
      <c r="U36" s="14"/>
      <c r="V36" s="15"/>
      <c r="W36" s="16"/>
      <c r="X36" s="17"/>
      <c r="Y36" s="12"/>
      <c r="Z36" s="14"/>
      <c r="AA36" s="32"/>
      <c r="AB36" s="18" t="str">
        <f>PG_ConstNmRout</f>
        <v/>
      </c>
      <c r="AC36" s="11" t="str">
        <f>PG_ValUOMxRout</f>
        <v/>
      </c>
      <c r="AD36" s="12" t="str">
        <f>PG_ValUOMxRout</f>
        <v/>
      </c>
      <c r="AE36" s="13" t="str">
        <f>PG_ValUOMxRout</f>
        <v/>
      </c>
      <c r="AF36" s="13" t="str">
        <f>PG_ValUOMxRout</f>
        <v/>
      </c>
      <c r="AG36" s="13" t="str">
        <f>PG_ValUOMxRout</f>
        <v/>
      </c>
      <c r="AH36" s="14" t="str">
        <f>PG_ValUOMxRout</f>
        <v/>
      </c>
      <c r="AI36" s="15" t="str">
        <f>PG_ValRout</f>
        <v/>
      </c>
      <c r="AJ36" s="16" t="str">
        <f>PG_ValRout</f>
        <v/>
      </c>
      <c r="AK36" s="17" t="str">
        <f>PG_ValRout</f>
        <v/>
      </c>
      <c r="AL36" s="12" t="str">
        <f>PG_ValUOMxRout</f>
        <v/>
      </c>
      <c r="AM36" s="14" t="str">
        <f>PG_ValUOMxRout</f>
        <v/>
      </c>
      <c r="AN36" s="31"/>
      <c r="AO36" s="18" t="str">
        <f>PG_ConstNmRand</f>
        <v/>
      </c>
      <c r="AP36" s="11" t="str">
        <f>PG_ValUOMxRand</f>
        <v/>
      </c>
      <c r="AQ36" s="12" t="str">
        <f>PG_ValUOMxRand</f>
        <v/>
      </c>
      <c r="AR36" s="13" t="str">
        <f>PG_ValUOMxRand</f>
        <v/>
      </c>
      <c r="AS36" s="13" t="str">
        <f>PG_ValUOMxRand</f>
        <v/>
      </c>
      <c r="AT36" s="13" t="str">
        <f>PG_ValUOMxRand</f>
        <v/>
      </c>
      <c r="AU36" s="14" t="str">
        <f>PG_ValUOMxRand</f>
        <v/>
      </c>
      <c r="AV36" s="15" t="str">
        <f>PG_ValRand</f>
        <v/>
      </c>
      <c r="AW36" s="16" t="str">
        <f>PG_ValRand</f>
        <v/>
      </c>
      <c r="AX36" s="17" t="str">
        <f>PG_ValRand</f>
        <v/>
      </c>
      <c r="AY36" s="12" t="str">
        <f>PG_ValUOMxRand</f>
        <v/>
      </c>
      <c r="AZ36" s="14" t="str">
        <f>PG_ValUOMxRand</f>
        <v/>
      </c>
    </row>
    <row r="37" spans="1:52" ht="15" customHeight="1">
      <c r="A37" s="66"/>
      <c r="B37" s="18"/>
      <c r="C37" s="11"/>
      <c r="D37" s="12"/>
      <c r="E37" s="13"/>
      <c r="F37" s="13"/>
      <c r="G37" s="13"/>
      <c r="H37" s="14"/>
      <c r="I37" s="15"/>
      <c r="J37" s="16"/>
      <c r="K37" s="17"/>
      <c r="L37" s="12"/>
      <c r="M37" s="14"/>
      <c r="N37" s="31"/>
      <c r="O37" s="18"/>
      <c r="P37" s="11"/>
      <c r="Q37" s="12"/>
      <c r="R37" s="13"/>
      <c r="S37" s="13"/>
      <c r="T37" s="13"/>
      <c r="U37" s="14"/>
      <c r="V37" s="15"/>
      <c r="W37" s="16"/>
      <c r="X37" s="17"/>
      <c r="Y37" s="12"/>
      <c r="Z37" s="14"/>
      <c r="AA37" s="32"/>
      <c r="AB37" s="18" t="str">
        <f>PG_ConstNmRout</f>
        <v/>
      </c>
      <c r="AC37" s="11" t="str">
        <f>PG_ValUOMxRout</f>
        <v/>
      </c>
      <c r="AD37" s="12" t="str">
        <f>PG_ValUOMxRout</f>
        <v/>
      </c>
      <c r="AE37" s="13" t="str">
        <f>PG_ValUOMxRout</f>
        <v/>
      </c>
      <c r="AF37" s="13" t="str">
        <f>PG_ValUOMxRout</f>
        <v/>
      </c>
      <c r="AG37" s="13" t="str">
        <f>PG_ValUOMxRout</f>
        <v/>
      </c>
      <c r="AH37" s="14" t="str">
        <f>PG_ValUOMxRout</f>
        <v/>
      </c>
      <c r="AI37" s="15" t="str">
        <f>PG_ValRout</f>
        <v/>
      </c>
      <c r="AJ37" s="16" t="s">
        <v>102</v>
      </c>
      <c r="AK37" s="17" t="str">
        <f>PG_ValRout</f>
        <v/>
      </c>
      <c r="AL37" s="12" t="str">
        <f>PG_ValUOMxRout</f>
        <v/>
      </c>
      <c r="AM37" s="14" t="str">
        <f>PG_ValUOMxRout</f>
        <v/>
      </c>
      <c r="AN37" s="31"/>
      <c r="AO37" s="18" t="str">
        <f>PG_ConstNmRand</f>
        <v/>
      </c>
      <c r="AP37" s="11" t="str">
        <f>PG_ValUOMxRand</f>
        <v/>
      </c>
      <c r="AQ37" s="12" t="str">
        <f>PG_ValUOMxRand</f>
        <v/>
      </c>
      <c r="AR37" s="13" t="str">
        <f>PG_ValUOMxRand</f>
        <v/>
      </c>
      <c r="AS37" s="13" t="str">
        <f>PG_ValUOMxRand</f>
        <v/>
      </c>
      <c r="AT37" s="13" t="str">
        <f>PG_ValUOMxRand</f>
        <v/>
      </c>
      <c r="AU37" s="14" t="str">
        <f>PG_ValUOMxRand</f>
        <v/>
      </c>
      <c r="AV37" s="15" t="str">
        <f>PG_ValRand</f>
        <v/>
      </c>
      <c r="AW37" s="16" t="str">
        <f>PG_ValRand</f>
        <v/>
      </c>
      <c r="AX37" s="17" t="str">
        <f>PG_ValRand</f>
        <v/>
      </c>
      <c r="AY37" s="12" t="str">
        <f>PG_ValUOMxRand</f>
        <v/>
      </c>
      <c r="AZ37" s="14" t="str">
        <f>PG_ValUOMxRand</f>
        <v/>
      </c>
    </row>
    <row r="38" spans="1:52" ht="15" customHeight="1">
      <c r="A38" s="66"/>
      <c r="B38" s="18"/>
      <c r="C38" s="11"/>
      <c r="D38" s="12"/>
      <c r="E38" s="13"/>
      <c r="F38" s="13"/>
      <c r="G38" s="13"/>
      <c r="H38" s="14"/>
      <c r="I38" s="15"/>
      <c r="J38" s="16"/>
      <c r="K38" s="17"/>
      <c r="L38" s="12"/>
      <c r="M38" s="14"/>
      <c r="N38" s="31"/>
      <c r="O38" s="18"/>
      <c r="P38" s="11"/>
      <c r="Q38" s="12"/>
      <c r="R38" s="13"/>
      <c r="S38" s="13"/>
      <c r="T38" s="13"/>
      <c r="U38" s="14"/>
      <c r="V38" s="15"/>
      <c r="W38" s="16"/>
      <c r="X38" s="17"/>
      <c r="Y38" s="12"/>
      <c r="Z38" s="14"/>
      <c r="AA38" s="32"/>
      <c r="AB38" s="18" t="str">
        <f>PG_ConstNmRout</f>
        <v/>
      </c>
      <c r="AC38" s="11" t="str">
        <f>PG_ValUOMxRout</f>
        <v/>
      </c>
      <c r="AD38" s="12" t="str">
        <f>PG_ValUOMxRout</f>
        <v/>
      </c>
      <c r="AE38" s="13" t="str">
        <f>PG_ValUOMxRout</f>
        <v/>
      </c>
      <c r="AF38" s="13" t="str">
        <f>PG_ValUOMxRout</f>
        <v/>
      </c>
      <c r="AG38" s="13" t="str">
        <f>PG_ValUOMxRout</f>
        <v/>
      </c>
      <c r="AH38" s="14" t="str">
        <f>PG_ValUOMxRout</f>
        <v/>
      </c>
      <c r="AI38" s="15" t="str">
        <f>PG_ValRout</f>
        <v/>
      </c>
      <c r="AJ38" s="16" t="str">
        <f>PG_ValRout</f>
        <v/>
      </c>
      <c r="AK38" s="17" t="str">
        <f>PG_ValRout</f>
        <v/>
      </c>
      <c r="AL38" s="12" t="str">
        <f>PG_ValUOMxRout</f>
        <v/>
      </c>
      <c r="AM38" s="14" t="str">
        <f>PG_ValUOMxRout</f>
        <v/>
      </c>
      <c r="AN38" s="31"/>
      <c r="AO38" s="18" t="str">
        <f>PG_ConstNmRand</f>
        <v/>
      </c>
      <c r="AP38" s="11" t="str">
        <f>PG_ValUOMxRand</f>
        <v/>
      </c>
      <c r="AQ38" s="12" t="str">
        <f>PG_ValUOMxRand</f>
        <v/>
      </c>
      <c r="AR38" s="13" t="str">
        <f>PG_ValUOMxRand</f>
        <v/>
      </c>
      <c r="AS38" s="13" t="str">
        <f>PG_ValUOMxRand</f>
        <v/>
      </c>
      <c r="AT38" s="13" t="str">
        <f>PG_ValUOMxRand</f>
        <v/>
      </c>
      <c r="AU38" s="14" t="str">
        <f>PG_ValUOMxRand</f>
        <v/>
      </c>
      <c r="AV38" s="15" t="str">
        <f>PG_ValRand</f>
        <v/>
      </c>
      <c r="AW38" s="16" t="str">
        <f>PG_ValRand</f>
        <v/>
      </c>
      <c r="AX38" s="17" t="str">
        <f>PG_ValRand</f>
        <v/>
      </c>
      <c r="AY38" s="12" t="str">
        <f>PG_ValUOMxRand</f>
        <v/>
      </c>
      <c r="AZ38" s="14" t="str">
        <f>PG_ValUOMxRand</f>
        <v/>
      </c>
    </row>
    <row r="39" spans="1:52" ht="15" customHeight="1">
      <c r="A39" s="66"/>
      <c r="B39" s="18"/>
      <c r="C39" s="11"/>
      <c r="D39" s="12"/>
      <c r="E39" s="13"/>
      <c r="F39" s="13"/>
      <c r="G39" s="13"/>
      <c r="H39" s="14"/>
      <c r="I39" s="15"/>
      <c r="J39" s="16"/>
      <c r="K39" s="17"/>
      <c r="L39" s="12"/>
      <c r="M39" s="14"/>
      <c r="N39" s="31"/>
      <c r="O39" s="18"/>
      <c r="P39" s="11"/>
      <c r="Q39" s="12"/>
      <c r="R39" s="13"/>
      <c r="S39" s="13"/>
      <c r="T39" s="13"/>
      <c r="U39" s="14"/>
      <c r="V39" s="15"/>
      <c r="W39" s="16"/>
      <c r="X39" s="17"/>
      <c r="Y39" s="12"/>
      <c r="Z39" s="14"/>
      <c r="AA39" s="32"/>
      <c r="AB39" s="18" t="str">
        <f>PG_ConstNmRout</f>
        <v/>
      </c>
      <c r="AC39" s="11" t="str">
        <f>PG_ValUOMxRout</f>
        <v/>
      </c>
      <c r="AD39" s="12" t="str">
        <f>PG_ValUOMxRout</f>
        <v/>
      </c>
      <c r="AE39" s="13" t="str">
        <f>PG_ValUOMxRout</f>
        <v/>
      </c>
      <c r="AF39" s="13" t="str">
        <f>PG_ValUOMxRout</f>
        <v/>
      </c>
      <c r="AG39" s="13" t="str">
        <f>PG_ValUOMxRout</f>
        <v/>
      </c>
      <c r="AH39" s="14" t="str">
        <f>PG_ValUOMxRout</f>
        <v/>
      </c>
      <c r="AI39" s="15" t="str">
        <f>PG_ValRout</f>
        <v/>
      </c>
      <c r="AJ39" s="16" t="str">
        <f>PG_ValRout</f>
        <v/>
      </c>
      <c r="AK39" s="17" t="str">
        <f>PG_ValRout</f>
        <v/>
      </c>
      <c r="AL39" s="12" t="str">
        <f>PG_ValUOMxRout</f>
        <v/>
      </c>
      <c r="AM39" s="14" t="str">
        <f>PG_ValUOMxRout</f>
        <v/>
      </c>
      <c r="AN39" s="31"/>
      <c r="AO39" s="18" t="str">
        <f>PG_ConstNmRand</f>
        <v/>
      </c>
      <c r="AP39" s="11" t="str">
        <f>PG_ValUOMxRand</f>
        <v/>
      </c>
      <c r="AQ39" s="12" t="str">
        <f>PG_ValUOMxRand</f>
        <v/>
      </c>
      <c r="AR39" s="13" t="str">
        <f>PG_ValUOMxRand</f>
        <v/>
      </c>
      <c r="AS39" s="13" t="str">
        <f>PG_ValUOMxRand</f>
        <v/>
      </c>
      <c r="AT39" s="13" t="str">
        <f>PG_ValUOMxRand</f>
        <v/>
      </c>
      <c r="AU39" s="14" t="str">
        <f>PG_ValUOMxRand</f>
        <v/>
      </c>
      <c r="AV39" s="15" t="str">
        <f>PG_ValRand</f>
        <v/>
      </c>
      <c r="AW39" s="16" t="str">
        <f>PG_ValRand</f>
        <v/>
      </c>
      <c r="AX39" s="17" t="str">
        <f>PG_ValRand</f>
        <v/>
      </c>
      <c r="AY39" s="12" t="str">
        <f>PG_ValUOMxRand</f>
        <v/>
      </c>
      <c r="AZ39" s="14" t="str">
        <f>PG_ValUOMxRand</f>
        <v/>
      </c>
    </row>
    <row r="40" spans="1:52" ht="15" customHeight="1">
      <c r="A40" s="66"/>
      <c r="B40" s="18"/>
      <c r="C40" s="11"/>
      <c r="D40" s="12"/>
      <c r="E40" s="13"/>
      <c r="F40" s="13"/>
      <c r="G40" s="13"/>
      <c r="H40" s="14"/>
      <c r="I40" s="15"/>
      <c r="J40" s="16"/>
      <c r="K40" s="17"/>
      <c r="L40" s="12"/>
      <c r="M40" s="14"/>
      <c r="N40" s="31"/>
      <c r="O40" s="18"/>
      <c r="P40" s="11"/>
      <c r="Q40" s="12"/>
      <c r="R40" s="13"/>
      <c r="S40" s="13"/>
      <c r="T40" s="13"/>
      <c r="U40" s="14"/>
      <c r="V40" s="15"/>
      <c r="W40" s="16"/>
      <c r="X40" s="17"/>
      <c r="Y40" s="12"/>
      <c r="Z40" s="14"/>
      <c r="AA40" s="32"/>
      <c r="AB40" s="18" t="str">
        <f>PG_ConstNmRout</f>
        <v/>
      </c>
      <c r="AC40" s="11" t="str">
        <f>PG_ValUOMxRout</f>
        <v/>
      </c>
      <c r="AD40" s="12" t="str">
        <f>PG_ValUOMxRout</f>
        <v/>
      </c>
      <c r="AE40" s="13" t="str">
        <f>PG_ValUOMxRout</f>
        <v/>
      </c>
      <c r="AF40" s="13" t="str">
        <f>PG_ValUOMxRout</f>
        <v/>
      </c>
      <c r="AG40" s="13" t="str">
        <f>PG_ValUOMxRout</f>
        <v/>
      </c>
      <c r="AH40" s="14" t="str">
        <f>PG_ValUOMxRout</f>
        <v/>
      </c>
      <c r="AI40" s="15" t="str">
        <f>PG_ValRout</f>
        <v/>
      </c>
      <c r="AJ40" s="16" t="str">
        <f>PG_ValRout</f>
        <v/>
      </c>
      <c r="AK40" s="17" t="str">
        <f>PG_ValRout</f>
        <v/>
      </c>
      <c r="AL40" s="12" t="str">
        <f>PG_ValUOMxRout</f>
        <v/>
      </c>
      <c r="AM40" s="14" t="str">
        <f>PG_ValUOMxRout</f>
        <v/>
      </c>
      <c r="AN40" s="31"/>
      <c r="AO40" s="18" t="str">
        <f>PG_ConstNmRand</f>
        <v/>
      </c>
      <c r="AP40" s="11" t="str">
        <f>PG_ValUOMxRand</f>
        <v/>
      </c>
      <c r="AQ40" s="12" t="str">
        <f>PG_ValUOMxRand</f>
        <v/>
      </c>
      <c r="AR40" s="13" t="str">
        <f>PG_ValUOMxRand</f>
        <v/>
      </c>
      <c r="AS40" s="13" t="str">
        <f>PG_ValUOMxRand</f>
        <v/>
      </c>
      <c r="AT40" s="13" t="str">
        <f>PG_ValUOMxRand</f>
        <v/>
      </c>
      <c r="AU40" s="14" t="str">
        <f>PG_ValUOMxRand</f>
        <v/>
      </c>
      <c r="AV40" s="15" t="str">
        <f>PG_ValRand</f>
        <v/>
      </c>
      <c r="AW40" s="16" t="str">
        <f>PG_ValRand</f>
        <v/>
      </c>
      <c r="AX40" s="17" t="str">
        <f>PG_ValRand</f>
        <v/>
      </c>
      <c r="AY40" s="12" t="str">
        <f>PG_ValUOMxRand</f>
        <v/>
      </c>
      <c r="AZ40" s="14" t="str">
        <f>PG_ValUOMxRand</f>
        <v/>
      </c>
    </row>
    <row r="41" spans="1:52" ht="15" customHeight="1">
      <c r="A41" s="66"/>
      <c r="B41" s="18"/>
      <c r="C41" s="11"/>
      <c r="D41" s="12"/>
      <c r="E41" s="13"/>
      <c r="F41" s="13"/>
      <c r="G41" s="13"/>
      <c r="H41" s="14"/>
      <c r="I41" s="15"/>
      <c r="J41" s="16"/>
      <c r="K41" s="17"/>
      <c r="L41" s="12"/>
      <c r="M41" s="14"/>
      <c r="N41" s="31"/>
      <c r="O41" s="18"/>
      <c r="P41" s="11"/>
      <c r="Q41" s="12"/>
      <c r="R41" s="13"/>
      <c r="S41" s="13"/>
      <c r="T41" s="13"/>
      <c r="U41" s="14"/>
      <c r="V41" s="15"/>
      <c r="W41" s="16"/>
      <c r="X41" s="17"/>
      <c r="Y41" s="12"/>
      <c r="Z41" s="14"/>
      <c r="AA41" s="32"/>
      <c r="AB41" s="18" t="str">
        <f>PG_ConstNmRout</f>
        <v/>
      </c>
      <c r="AC41" s="11" t="str">
        <f>PG_ValUOMxRout</f>
        <v/>
      </c>
      <c r="AD41" s="12" t="str">
        <f>PG_ValUOMxRout</f>
        <v/>
      </c>
      <c r="AE41" s="13" t="str">
        <f>PG_ValUOMxRout</f>
        <v/>
      </c>
      <c r="AF41" s="13" t="str">
        <f>PG_ValUOMxRout</f>
        <v/>
      </c>
      <c r="AG41" s="13" t="str">
        <f>PG_ValUOMxRout</f>
        <v/>
      </c>
      <c r="AH41" s="14" t="str">
        <f>PG_ValUOMxRout</f>
        <v/>
      </c>
      <c r="AI41" s="15" t="str">
        <f>PG_ValRout</f>
        <v/>
      </c>
      <c r="AJ41" s="16" t="str">
        <f>PG_ValRout</f>
        <v/>
      </c>
      <c r="AK41" s="17" t="str">
        <f>PG_ValRout</f>
        <v/>
      </c>
      <c r="AL41" s="12" t="str">
        <f>PG_ValUOMxRout</f>
        <v/>
      </c>
      <c r="AM41" s="14" t="str">
        <f>PG_ValUOMxRout</f>
        <v/>
      </c>
      <c r="AN41" s="31"/>
      <c r="AO41" s="18" t="str">
        <f>PG_ConstNmRand</f>
        <v/>
      </c>
      <c r="AP41" s="11" t="str">
        <f>PG_ValUOMxRand</f>
        <v/>
      </c>
      <c r="AQ41" s="12" t="str">
        <f>PG_ValUOMxRand</f>
        <v/>
      </c>
      <c r="AR41" s="13" t="str">
        <f>PG_ValUOMxRand</f>
        <v/>
      </c>
      <c r="AS41" s="13" t="str">
        <f>PG_ValUOMxRand</f>
        <v/>
      </c>
      <c r="AT41" s="13" t="str">
        <f>PG_ValUOMxRand</f>
        <v/>
      </c>
      <c r="AU41" s="14" t="str">
        <f>PG_ValUOMxRand</f>
        <v/>
      </c>
      <c r="AV41" s="15" t="str">
        <f>PG_ValRand</f>
        <v/>
      </c>
      <c r="AW41" s="16" t="str">
        <f>PG_ValRand</f>
        <v/>
      </c>
      <c r="AX41" s="17" t="str">
        <f>PG_ValRand</f>
        <v/>
      </c>
      <c r="AY41" s="12" t="str">
        <f>PG_ValUOMxRand</f>
        <v/>
      </c>
      <c r="AZ41" s="14" t="str">
        <f>PG_ValUOMxRand</f>
        <v/>
      </c>
    </row>
    <row r="42" spans="1:52" ht="15" customHeight="1">
      <c r="A42" s="66"/>
      <c r="B42" s="18"/>
      <c r="C42" s="11"/>
      <c r="D42" s="12"/>
      <c r="E42" s="13"/>
      <c r="F42" s="13"/>
      <c r="G42" s="13"/>
      <c r="H42" s="14"/>
      <c r="I42" s="15"/>
      <c r="J42" s="16"/>
      <c r="K42" s="17"/>
      <c r="L42" s="12"/>
      <c r="M42" s="14"/>
      <c r="N42" s="31"/>
      <c r="O42" s="18"/>
      <c r="P42" s="11"/>
      <c r="Q42" s="12"/>
      <c r="R42" s="13"/>
      <c r="S42" s="13"/>
      <c r="T42" s="13"/>
      <c r="U42" s="14"/>
      <c r="V42" s="15"/>
      <c r="W42" s="16"/>
      <c r="X42" s="17"/>
      <c r="Y42" s="12"/>
      <c r="Z42" s="14"/>
      <c r="AA42" s="32"/>
      <c r="AB42" s="18" t="str">
        <f>PG_ConstNmRout</f>
        <v/>
      </c>
      <c r="AC42" s="11" t="str">
        <f>PG_ValUOMxRout</f>
        <v/>
      </c>
      <c r="AD42" s="12" t="str">
        <f>PG_ValUOMxRout</f>
        <v/>
      </c>
      <c r="AE42" s="13" t="str">
        <f>PG_ValUOMxRout</f>
        <v/>
      </c>
      <c r="AF42" s="13" t="str">
        <f>PG_ValUOMxRout</f>
        <v/>
      </c>
      <c r="AG42" s="13" t="str">
        <f>PG_ValUOMxRout</f>
        <v/>
      </c>
      <c r="AH42" s="14" t="str">
        <f>PG_ValUOMxRout</f>
        <v/>
      </c>
      <c r="AI42" s="15" t="str">
        <f>PG_ValRout</f>
        <v/>
      </c>
      <c r="AJ42" s="16" t="str">
        <f>PG_ValRout</f>
        <v/>
      </c>
      <c r="AK42" s="17" t="str">
        <f>PG_ValRout</f>
        <v/>
      </c>
      <c r="AL42" s="12" t="str">
        <f>PG_ValUOMxRout</f>
        <v/>
      </c>
      <c r="AM42" s="14" t="str">
        <f>PG_ValUOMxRout</f>
        <v/>
      </c>
      <c r="AN42" s="31"/>
      <c r="AO42" s="18" t="str">
        <f>PG_ConstNmRand</f>
        <v/>
      </c>
      <c r="AP42" s="11" t="str">
        <f>PG_ValUOMxRand</f>
        <v/>
      </c>
      <c r="AQ42" s="12" t="str">
        <f>PG_ValUOMxRand</f>
        <v/>
      </c>
      <c r="AR42" s="13" t="str">
        <f>PG_ValUOMxRand</f>
        <v/>
      </c>
      <c r="AS42" s="13" t="str">
        <f>PG_ValUOMxRand</f>
        <v/>
      </c>
      <c r="AT42" s="13" t="str">
        <f>PG_ValUOMxRand</f>
        <v/>
      </c>
      <c r="AU42" s="14" t="str">
        <f>PG_ValUOMxRand</f>
        <v/>
      </c>
      <c r="AV42" s="15" t="str">
        <f>PG_ValRand</f>
        <v/>
      </c>
      <c r="AW42" s="16" t="str">
        <f>PG_ValRand</f>
        <v/>
      </c>
      <c r="AX42" s="17" t="str">
        <f>PG_ValRand</f>
        <v/>
      </c>
      <c r="AY42" s="12" t="str">
        <f>PG_ValUOMxRand</f>
        <v/>
      </c>
      <c r="AZ42" s="14" t="str">
        <f>PG_ValUOMxRand</f>
        <v/>
      </c>
    </row>
    <row r="43" spans="1:52" ht="15" customHeight="1">
      <c r="A43" s="66"/>
      <c r="B43" s="18"/>
      <c r="C43" s="11"/>
      <c r="D43" s="12"/>
      <c r="E43" s="13"/>
      <c r="F43" s="13"/>
      <c r="G43" s="13"/>
      <c r="H43" s="14"/>
      <c r="I43" s="15"/>
      <c r="J43" s="16"/>
      <c r="K43" s="17"/>
      <c r="L43" s="12"/>
      <c r="M43" s="14"/>
      <c r="N43" s="31"/>
      <c r="O43" s="18"/>
      <c r="P43" s="11"/>
      <c r="Q43" s="12"/>
      <c r="R43" s="13"/>
      <c r="S43" s="13"/>
      <c r="T43" s="13"/>
      <c r="U43" s="14"/>
      <c r="V43" s="15"/>
      <c r="W43" s="16"/>
      <c r="X43" s="17"/>
      <c r="Y43" s="12"/>
      <c r="Z43" s="14"/>
      <c r="AA43" s="32"/>
      <c r="AB43" s="18" t="str">
        <f>PG_ConstNmRout</f>
        <v/>
      </c>
      <c r="AC43" s="11" t="str">
        <f>PG_ValUOMxRout</f>
        <v/>
      </c>
      <c r="AD43" s="12" t="str">
        <f>PG_ValUOMxRout</f>
        <v/>
      </c>
      <c r="AE43" s="13" t="str">
        <f>PG_ValUOMxRout</f>
        <v/>
      </c>
      <c r="AF43" s="13" t="str">
        <f>PG_ValUOMxRout</f>
        <v/>
      </c>
      <c r="AG43" s="13" t="str">
        <f>PG_ValUOMxRout</f>
        <v/>
      </c>
      <c r="AH43" s="14" t="str">
        <f>PG_ValUOMxRout</f>
        <v/>
      </c>
      <c r="AI43" s="15" t="str">
        <f>PG_ValRout</f>
        <v/>
      </c>
      <c r="AJ43" s="16" t="str">
        <f>PG_ValRout</f>
        <v/>
      </c>
      <c r="AK43" s="17" t="str">
        <f>PG_ValRout</f>
        <v/>
      </c>
      <c r="AL43" s="12" t="str">
        <f>PG_ValUOMxRout</f>
        <v/>
      </c>
      <c r="AM43" s="14" t="str">
        <f>PG_ValUOMxRout</f>
        <v/>
      </c>
      <c r="AN43" s="31"/>
      <c r="AO43" s="18" t="str">
        <f>PG_ConstNmRand</f>
        <v/>
      </c>
      <c r="AP43" s="11" t="str">
        <f>PG_ValUOMxRand</f>
        <v/>
      </c>
      <c r="AQ43" s="12" t="str">
        <f>PG_ValUOMxRand</f>
        <v/>
      </c>
      <c r="AR43" s="13" t="str">
        <f>PG_ValUOMxRand</f>
        <v/>
      </c>
      <c r="AS43" s="13" t="str">
        <f>PG_ValUOMxRand</f>
        <v/>
      </c>
      <c r="AT43" s="13" t="str">
        <f>PG_ValUOMxRand</f>
        <v/>
      </c>
      <c r="AU43" s="14" t="str">
        <f>PG_ValUOMxRand</f>
        <v/>
      </c>
      <c r="AV43" s="15" t="str">
        <f>PG_ValRand</f>
        <v/>
      </c>
      <c r="AW43" s="16" t="str">
        <f>PG_ValRand</f>
        <v/>
      </c>
      <c r="AX43" s="17" t="str">
        <f>PG_ValRand</f>
        <v/>
      </c>
      <c r="AY43" s="12" t="str">
        <f>PG_ValUOMxRand</f>
        <v/>
      </c>
      <c r="AZ43" s="14" t="str">
        <f>PG_ValUOMxRand</f>
        <v/>
      </c>
    </row>
    <row r="44" spans="1:52" ht="15" customHeight="1">
      <c r="A44" s="66"/>
      <c r="B44" s="18"/>
      <c r="C44" s="11"/>
      <c r="D44" s="12"/>
      <c r="E44" s="13"/>
      <c r="F44" s="13"/>
      <c r="G44" s="13"/>
      <c r="H44" s="14"/>
      <c r="I44" s="15"/>
      <c r="J44" s="16"/>
      <c r="K44" s="17"/>
      <c r="L44" s="12"/>
      <c r="M44" s="14"/>
      <c r="N44" s="31"/>
      <c r="O44" s="18"/>
      <c r="P44" s="11"/>
      <c r="Q44" s="12"/>
      <c r="R44" s="13"/>
      <c r="S44" s="13"/>
      <c r="T44" s="13"/>
      <c r="U44" s="14"/>
      <c r="V44" s="15"/>
      <c r="W44" s="16"/>
      <c r="X44" s="17"/>
      <c r="Y44" s="12"/>
      <c r="Z44" s="14"/>
      <c r="AA44" s="32"/>
      <c r="AB44" s="18" t="str">
        <f>PG_ConstNmRout</f>
        <v/>
      </c>
      <c r="AC44" s="11" t="str">
        <f>PG_ValUOMxRout</f>
        <v/>
      </c>
      <c r="AD44" s="12" t="str">
        <f>PG_ValUOMxRout</f>
        <v/>
      </c>
      <c r="AE44" s="13" t="str">
        <f>PG_ValUOMxRout</f>
        <v/>
      </c>
      <c r="AF44" s="13" t="str">
        <f>PG_ValUOMxRout</f>
        <v/>
      </c>
      <c r="AG44" s="13" t="str">
        <f>PG_ValUOMxRout</f>
        <v/>
      </c>
      <c r="AH44" s="14" t="str">
        <f>PG_ValUOMxRout</f>
        <v/>
      </c>
      <c r="AI44" s="15" t="str">
        <f>PG_ValRout</f>
        <v/>
      </c>
      <c r="AJ44" s="16" t="str">
        <f>PG_ValRout</f>
        <v/>
      </c>
      <c r="AK44" s="17" t="str">
        <f>PG_ValRout</f>
        <v/>
      </c>
      <c r="AL44" s="12" t="str">
        <f>PG_ValUOMxRout</f>
        <v/>
      </c>
      <c r="AM44" s="14" t="str">
        <f>PG_ValUOMxRout</f>
        <v/>
      </c>
      <c r="AN44" s="31"/>
      <c r="AO44" s="18" t="str">
        <f>PG_ConstNmRand</f>
        <v/>
      </c>
      <c r="AP44" s="11" t="str">
        <f>PG_ValUOMxRand</f>
        <v/>
      </c>
      <c r="AQ44" s="12" t="str">
        <f>PG_ValUOMxRand</f>
        <v/>
      </c>
      <c r="AR44" s="13" t="str">
        <f>PG_ValUOMxRand</f>
        <v/>
      </c>
      <c r="AS44" s="13" t="str">
        <f>PG_ValUOMxRand</f>
        <v/>
      </c>
      <c r="AT44" s="13" t="str">
        <f>PG_ValUOMxRand</f>
        <v/>
      </c>
      <c r="AU44" s="14" t="str">
        <f>PG_ValUOMxRand</f>
        <v/>
      </c>
      <c r="AV44" s="15" t="str">
        <f>PG_ValRand</f>
        <v/>
      </c>
      <c r="AW44" s="16" t="str">
        <f>PG_ValRand</f>
        <v/>
      </c>
      <c r="AX44" s="17" t="str">
        <f>PG_ValRand</f>
        <v/>
      </c>
      <c r="AY44" s="12" t="str">
        <f>PG_ValUOMxRand</f>
        <v/>
      </c>
      <c r="AZ44" s="14" t="str">
        <f>PG_ValUOMxRand</f>
        <v/>
      </c>
    </row>
    <row r="45" spans="1:52" ht="15" customHeight="1">
      <c r="A45" s="66"/>
      <c r="B45" s="18"/>
      <c r="C45" s="11"/>
      <c r="D45" s="12"/>
      <c r="E45" s="13"/>
      <c r="F45" s="13"/>
      <c r="G45" s="13"/>
      <c r="H45" s="14"/>
      <c r="I45" s="15"/>
      <c r="J45" s="16"/>
      <c r="K45" s="17"/>
      <c r="L45" s="12"/>
      <c r="M45" s="14"/>
      <c r="N45" s="31"/>
      <c r="O45" s="18"/>
      <c r="P45" s="11"/>
      <c r="Q45" s="12"/>
      <c r="R45" s="13"/>
      <c r="S45" s="13"/>
      <c r="T45" s="13"/>
      <c r="U45" s="14"/>
      <c r="V45" s="15"/>
      <c r="W45" s="16"/>
      <c r="X45" s="17"/>
      <c r="Y45" s="12"/>
      <c r="Z45" s="14"/>
      <c r="AA45" s="32"/>
      <c r="AB45" s="18" t="str">
        <f>PG_ConstNmRout</f>
        <v/>
      </c>
      <c r="AC45" s="11" t="str">
        <f>PG_ValUOMxRout</f>
        <v/>
      </c>
      <c r="AD45" s="12" t="str">
        <f>PG_ValUOMxRout</f>
        <v/>
      </c>
      <c r="AE45" s="13" t="str">
        <f>PG_ValUOMxRout</f>
        <v/>
      </c>
      <c r="AF45" s="13" t="str">
        <f>PG_ValUOMxRout</f>
        <v/>
      </c>
      <c r="AG45" s="13" t="str">
        <f>PG_ValUOMxRout</f>
        <v/>
      </c>
      <c r="AH45" s="14" t="str">
        <f>PG_ValUOMxRout</f>
        <v/>
      </c>
      <c r="AI45" s="15" t="str">
        <f>PG_ValRout</f>
        <v/>
      </c>
      <c r="AJ45" s="16" t="str">
        <f>PG_ValRout</f>
        <v/>
      </c>
      <c r="AK45" s="17" t="str">
        <f>PG_ValRout</f>
        <v/>
      </c>
      <c r="AL45" s="12" t="str">
        <f>PG_ValUOMxRout</f>
        <v/>
      </c>
      <c r="AM45" s="14" t="str">
        <f>PG_ValUOMxRout</f>
        <v/>
      </c>
      <c r="AN45" s="31"/>
      <c r="AO45" s="18" t="str">
        <f>PG_ConstNmRand</f>
        <v/>
      </c>
      <c r="AP45" s="11" t="str">
        <f>PG_ValUOMxRand</f>
        <v/>
      </c>
      <c r="AQ45" s="12" t="str">
        <f>PG_ValUOMxRand</f>
        <v/>
      </c>
      <c r="AR45" s="13" t="str">
        <f>PG_ValUOMxRand</f>
        <v/>
      </c>
      <c r="AS45" s="13" t="str">
        <f>PG_ValUOMxRand</f>
        <v/>
      </c>
      <c r="AT45" s="13" t="str">
        <f>PG_ValUOMxRand</f>
        <v/>
      </c>
      <c r="AU45" s="14" t="str">
        <f>PG_ValUOMxRand</f>
        <v/>
      </c>
      <c r="AV45" s="15" t="str">
        <f>PG_ValRand</f>
        <v/>
      </c>
      <c r="AW45" s="16" t="str">
        <f>PG_ValRand</f>
        <v/>
      </c>
      <c r="AX45" s="17" t="str">
        <f>PG_ValRand</f>
        <v/>
      </c>
      <c r="AY45" s="12" t="str">
        <f>PG_ValUOMxRand</f>
        <v/>
      </c>
      <c r="AZ45" s="14" t="str">
        <f>PG_ValUOMxRand</f>
        <v/>
      </c>
    </row>
    <row r="46" spans="1:52" ht="15" customHeight="1">
      <c r="A46" s="66"/>
      <c r="B46" s="18"/>
      <c r="C46" s="11"/>
      <c r="D46" s="12"/>
      <c r="E46" s="13"/>
      <c r="F46" s="13"/>
      <c r="G46" s="13"/>
      <c r="H46" s="14"/>
      <c r="I46" s="15"/>
      <c r="J46" s="16"/>
      <c r="K46" s="17"/>
      <c r="L46" s="12"/>
      <c r="M46" s="14"/>
      <c r="N46" s="31"/>
      <c r="O46" s="18"/>
      <c r="P46" s="11"/>
      <c r="Q46" s="12"/>
      <c r="R46" s="13"/>
      <c r="S46" s="13"/>
      <c r="T46" s="13"/>
      <c r="U46" s="14"/>
      <c r="V46" s="15"/>
      <c r="W46" s="16"/>
      <c r="X46" s="17"/>
      <c r="Y46" s="12"/>
      <c r="Z46" s="14"/>
      <c r="AA46" s="32"/>
      <c r="AB46" s="18" t="str">
        <f>PG_ConstNmRout</f>
        <v/>
      </c>
      <c r="AC46" s="11" t="str">
        <f>PG_ValUOMxRout</f>
        <v/>
      </c>
      <c r="AD46" s="12" t="str">
        <f>PG_ValUOMxRout</f>
        <v/>
      </c>
      <c r="AE46" s="13" t="str">
        <f>PG_ValUOMxRout</f>
        <v/>
      </c>
      <c r="AF46" s="13" t="str">
        <f>PG_ValUOMxRout</f>
        <v/>
      </c>
      <c r="AG46" s="13" t="str">
        <f>PG_ValUOMxRout</f>
        <v/>
      </c>
      <c r="AH46" s="14" t="str">
        <f>PG_ValUOMxRout</f>
        <v/>
      </c>
      <c r="AI46" s="15" t="str">
        <f>PG_ValRout</f>
        <v/>
      </c>
      <c r="AJ46" s="16" t="str">
        <f>PG_ValRout</f>
        <v/>
      </c>
      <c r="AK46" s="17" t="str">
        <f>PG_ValRout</f>
        <v/>
      </c>
      <c r="AL46" s="12" t="str">
        <f>PG_ValUOMxRout</f>
        <v/>
      </c>
      <c r="AM46" s="14" t="str">
        <f>PG_ValUOMxRout</f>
        <v/>
      </c>
      <c r="AN46" s="31"/>
      <c r="AO46" s="18" t="str">
        <f>PG_ConstNmRand</f>
        <v/>
      </c>
      <c r="AP46" s="11" t="str">
        <f>PG_ValUOMxRand</f>
        <v/>
      </c>
      <c r="AQ46" s="12" t="str">
        <f>PG_ValUOMxRand</f>
        <v/>
      </c>
      <c r="AR46" s="13" t="str">
        <f>PG_ValUOMxRand</f>
        <v/>
      </c>
      <c r="AS46" s="13" t="str">
        <f>PG_ValUOMxRand</f>
        <v/>
      </c>
      <c r="AT46" s="13" t="str">
        <f>PG_ValUOMxRand</f>
        <v/>
      </c>
      <c r="AU46" s="14" t="str">
        <f>PG_ValUOMxRand</f>
        <v/>
      </c>
      <c r="AV46" s="15" t="str">
        <f>PG_ValRand</f>
        <v/>
      </c>
      <c r="AW46" s="16" t="str">
        <f>PG_ValRand</f>
        <v/>
      </c>
      <c r="AX46" s="17" t="str">
        <f>PG_ValRand</f>
        <v/>
      </c>
      <c r="AY46" s="12" t="str">
        <f>PG_ValUOMxRand</f>
        <v/>
      </c>
      <c r="AZ46" s="14" t="str">
        <f>PG_ValUOMxRand</f>
        <v/>
      </c>
    </row>
    <row r="47" spans="1:52" ht="15" customHeight="1">
      <c r="A47" s="66"/>
      <c r="B47" s="18"/>
      <c r="C47" s="11"/>
      <c r="D47" s="12"/>
      <c r="E47" s="13"/>
      <c r="F47" s="13"/>
      <c r="G47" s="13"/>
      <c r="H47" s="14"/>
      <c r="I47" s="15"/>
      <c r="J47" s="16"/>
      <c r="K47" s="17"/>
      <c r="L47" s="12"/>
      <c r="M47" s="14"/>
      <c r="N47" s="31"/>
      <c r="O47" s="18"/>
      <c r="P47" s="11"/>
      <c r="Q47" s="12"/>
      <c r="R47" s="13"/>
      <c r="S47" s="13"/>
      <c r="T47" s="13"/>
      <c r="U47" s="14"/>
      <c r="V47" s="15"/>
      <c r="W47" s="16"/>
      <c r="X47" s="17"/>
      <c r="Y47" s="12"/>
      <c r="Z47" s="14"/>
      <c r="AA47" s="32"/>
      <c r="AB47" s="18" t="str">
        <f>PG_ConstNmRout</f>
        <v/>
      </c>
      <c r="AC47" s="11" t="str">
        <f>PG_ValUOMxRout</f>
        <v/>
      </c>
      <c r="AD47" s="12" t="str">
        <f>PG_ValUOMxRout</f>
        <v/>
      </c>
      <c r="AE47" s="13" t="str">
        <f>PG_ValUOMxRout</f>
        <v/>
      </c>
      <c r="AF47" s="13" t="str">
        <f>PG_ValUOMxRout</f>
        <v/>
      </c>
      <c r="AG47" s="13" t="str">
        <f>PG_ValUOMxRout</f>
        <v/>
      </c>
      <c r="AH47" s="14" t="str">
        <f>PG_ValUOMxRout</f>
        <v/>
      </c>
      <c r="AI47" s="15" t="str">
        <f>PG_ValRout</f>
        <v/>
      </c>
      <c r="AJ47" s="16" t="str">
        <f>PG_ValRout</f>
        <v/>
      </c>
      <c r="AK47" s="17" t="str">
        <f>PG_ValRout</f>
        <v/>
      </c>
      <c r="AL47" s="12" t="str">
        <f>PG_ValUOMxRout</f>
        <v/>
      </c>
      <c r="AM47" s="14" t="str">
        <f>PG_ValUOMxRout</f>
        <v/>
      </c>
      <c r="AN47" s="31"/>
      <c r="AO47" s="18" t="str">
        <f>PG_ConstNmRand</f>
        <v/>
      </c>
      <c r="AP47" s="11" t="str">
        <f>PG_ValUOMxRand</f>
        <v/>
      </c>
      <c r="AQ47" s="12" t="str">
        <f>PG_ValUOMxRand</f>
        <v/>
      </c>
      <c r="AR47" s="13" t="str">
        <f>PG_ValUOMxRand</f>
        <v/>
      </c>
      <c r="AS47" s="13" t="str">
        <f>PG_ValUOMxRand</f>
        <v/>
      </c>
      <c r="AT47" s="13" t="str">
        <f>PG_ValUOMxRand</f>
        <v/>
      </c>
      <c r="AU47" s="14" t="str">
        <f>PG_ValUOMxRand</f>
        <v/>
      </c>
      <c r="AV47" s="15" t="str">
        <f>PG_ValRand</f>
        <v/>
      </c>
      <c r="AW47" s="16" t="str">
        <f>PG_ValRand</f>
        <v/>
      </c>
      <c r="AX47" s="17" t="str">
        <f>PG_ValRand</f>
        <v/>
      </c>
      <c r="AY47" s="12" t="str">
        <f>PG_ValUOMxRand</f>
        <v/>
      </c>
      <c r="AZ47" s="14" t="str">
        <f>PG_ValUOMxRand</f>
        <v/>
      </c>
    </row>
    <row r="48" spans="1:52" ht="15" customHeight="1">
      <c r="A48" s="66"/>
      <c r="B48" s="18"/>
      <c r="C48" s="11"/>
      <c r="D48" s="12"/>
      <c r="E48" s="13"/>
      <c r="F48" s="13"/>
      <c r="G48" s="13"/>
      <c r="H48" s="14"/>
      <c r="I48" s="15"/>
      <c r="J48" s="16"/>
      <c r="K48" s="17"/>
      <c r="L48" s="12"/>
      <c r="M48" s="14"/>
      <c r="N48" s="31"/>
      <c r="O48" s="18"/>
      <c r="P48" s="11"/>
      <c r="Q48" s="12"/>
      <c r="R48" s="13"/>
      <c r="S48" s="13"/>
      <c r="T48" s="13"/>
      <c r="U48" s="14"/>
      <c r="V48" s="15"/>
      <c r="W48" s="16"/>
      <c r="X48" s="17"/>
      <c r="Y48" s="12"/>
      <c r="Z48" s="14"/>
      <c r="AA48" s="32"/>
      <c r="AB48" s="18" t="str">
        <f>PG_ConstNmRout</f>
        <v/>
      </c>
      <c r="AC48" s="11" t="str">
        <f>PG_ValUOMxRout</f>
        <v/>
      </c>
      <c r="AD48" s="12" t="str">
        <f>PG_ValUOMxRout</f>
        <v/>
      </c>
      <c r="AE48" s="13" t="str">
        <f>PG_ValUOMxRout</f>
        <v/>
      </c>
      <c r="AF48" s="13" t="str">
        <f>PG_ValUOMxRout</f>
        <v/>
      </c>
      <c r="AG48" s="13" t="str">
        <f>PG_ValUOMxRout</f>
        <v/>
      </c>
      <c r="AH48" s="14" t="str">
        <f>PG_ValUOMxRout</f>
        <v/>
      </c>
      <c r="AI48" s="15" t="str">
        <f>PG_ValRout</f>
        <v/>
      </c>
      <c r="AJ48" s="16" t="str">
        <f>PG_ValRout</f>
        <v/>
      </c>
      <c r="AK48" s="17" t="str">
        <f>PG_ValRout</f>
        <v/>
      </c>
      <c r="AL48" s="12" t="str">
        <f>PG_ValUOMxRout</f>
        <v/>
      </c>
      <c r="AM48" s="14" t="str">
        <f>PG_ValUOMxRout</f>
        <v/>
      </c>
      <c r="AN48" s="31"/>
      <c r="AO48" s="18" t="str">
        <f>PG_ConstNmRand</f>
        <v/>
      </c>
      <c r="AP48" s="11" t="str">
        <f>PG_ValUOMxRand</f>
        <v/>
      </c>
      <c r="AQ48" s="12" t="str">
        <f>PG_ValUOMxRand</f>
        <v/>
      </c>
      <c r="AR48" s="13" t="str">
        <f>PG_ValUOMxRand</f>
        <v/>
      </c>
      <c r="AS48" s="13" t="str">
        <f>PG_ValUOMxRand</f>
        <v/>
      </c>
      <c r="AT48" s="13" t="str">
        <f>PG_ValUOMxRand</f>
        <v/>
      </c>
      <c r="AU48" s="14" t="str">
        <f>PG_ValUOMxRand</f>
        <v/>
      </c>
      <c r="AV48" s="15" t="str">
        <f>PG_ValRand</f>
        <v/>
      </c>
      <c r="AW48" s="16" t="str">
        <f>PG_ValRand</f>
        <v/>
      </c>
      <c r="AX48" s="17" t="str">
        <f>PG_ValRand</f>
        <v/>
      </c>
      <c r="AY48" s="12" t="str">
        <f>PG_ValUOMxRand</f>
        <v/>
      </c>
      <c r="AZ48" s="14" t="str">
        <f>PG_ValUOMxRand</f>
        <v/>
      </c>
    </row>
    <row r="49" spans="1:52" ht="15" customHeight="1">
      <c r="A49" s="66"/>
      <c r="B49" s="18"/>
      <c r="C49" s="11"/>
      <c r="D49" s="12"/>
      <c r="E49" s="13"/>
      <c r="F49" s="13"/>
      <c r="G49" s="13"/>
      <c r="H49" s="14"/>
      <c r="I49" s="15"/>
      <c r="J49" s="16"/>
      <c r="K49" s="17"/>
      <c r="L49" s="12"/>
      <c r="M49" s="14"/>
      <c r="N49" s="31"/>
      <c r="O49" s="18"/>
      <c r="P49" s="11"/>
      <c r="Q49" s="12"/>
      <c r="R49" s="13"/>
      <c r="S49" s="13"/>
      <c r="T49" s="13"/>
      <c r="U49" s="14"/>
      <c r="V49" s="15"/>
      <c r="W49" s="16"/>
      <c r="X49" s="17"/>
      <c r="Y49" s="12"/>
      <c r="Z49" s="14"/>
      <c r="AA49" s="32"/>
      <c r="AB49" s="18" t="str">
        <f>PG_ConstNmRout</f>
        <v/>
      </c>
      <c r="AC49" s="11" t="str">
        <f>PG_ValUOMxRout</f>
        <v/>
      </c>
      <c r="AD49" s="12" t="str">
        <f>PG_ValUOMxRout</f>
        <v/>
      </c>
      <c r="AE49" s="13" t="str">
        <f>PG_ValUOMxRout</f>
        <v/>
      </c>
      <c r="AF49" s="13" t="str">
        <f>PG_ValUOMxRout</f>
        <v/>
      </c>
      <c r="AG49" s="13" t="str">
        <f>PG_ValUOMxRout</f>
        <v/>
      </c>
      <c r="AH49" s="14" t="str">
        <f>PG_ValUOMxRout</f>
        <v/>
      </c>
      <c r="AI49" s="15" t="str">
        <f>PG_ValRout</f>
        <v/>
      </c>
      <c r="AJ49" s="16" t="str">
        <f>PG_ValRout</f>
        <v/>
      </c>
      <c r="AK49" s="17" t="str">
        <f>PG_ValRout</f>
        <v/>
      </c>
      <c r="AL49" s="12" t="str">
        <f>PG_ValUOMxRout</f>
        <v/>
      </c>
      <c r="AM49" s="14" t="str">
        <f>PG_ValUOMxRout</f>
        <v/>
      </c>
      <c r="AN49" s="31"/>
      <c r="AO49" s="18" t="str">
        <f>PG_ConstNmRand</f>
        <v/>
      </c>
      <c r="AP49" s="11" t="str">
        <f>PG_ValUOMxRand</f>
        <v/>
      </c>
      <c r="AQ49" s="12" t="str">
        <f>PG_ValUOMxRand</f>
        <v/>
      </c>
      <c r="AR49" s="13" t="str">
        <f>PG_ValUOMxRand</f>
        <v/>
      </c>
      <c r="AS49" s="13" t="str">
        <f>PG_ValUOMxRand</f>
        <v/>
      </c>
      <c r="AT49" s="13" t="str">
        <f>PG_ValUOMxRand</f>
        <v/>
      </c>
      <c r="AU49" s="14" t="str">
        <f>PG_ValUOMxRand</f>
        <v/>
      </c>
      <c r="AV49" s="15" t="str">
        <f>PG_ValRand</f>
        <v/>
      </c>
      <c r="AW49" s="16" t="str">
        <f>PG_ValRand</f>
        <v/>
      </c>
      <c r="AX49" s="17" t="str">
        <f>PG_ValRand</f>
        <v/>
      </c>
      <c r="AY49" s="12" t="str">
        <f>PG_ValUOMxRand</f>
        <v/>
      </c>
      <c r="AZ49" s="14" t="str">
        <f>PG_ValUOMxRand</f>
        <v/>
      </c>
    </row>
    <row r="50" spans="1:52" ht="15" customHeight="1">
      <c r="A50" s="66"/>
      <c r="B50" s="18"/>
      <c r="C50" s="11"/>
      <c r="D50" s="12"/>
      <c r="E50" s="13"/>
      <c r="F50" s="13"/>
      <c r="G50" s="13"/>
      <c r="H50" s="14"/>
      <c r="I50" s="15"/>
      <c r="J50" s="16"/>
      <c r="K50" s="17"/>
      <c r="L50" s="12"/>
      <c r="M50" s="14"/>
      <c r="N50" s="31"/>
      <c r="O50" s="18"/>
      <c r="P50" s="11"/>
      <c r="Q50" s="12"/>
      <c r="R50" s="13"/>
      <c r="S50" s="13"/>
      <c r="T50" s="13"/>
      <c r="U50" s="14"/>
      <c r="V50" s="15"/>
      <c r="W50" s="16"/>
      <c r="X50" s="17"/>
      <c r="Y50" s="12"/>
      <c r="Z50" s="14"/>
      <c r="AA50" s="32"/>
      <c r="AB50" s="18" t="str">
        <f>PG_ConstNmRout</f>
        <v/>
      </c>
      <c r="AC50" s="11" t="str">
        <f>PG_ValUOMxRout</f>
        <v/>
      </c>
      <c r="AD50" s="12" t="str">
        <f>PG_ValUOMxRout</f>
        <v/>
      </c>
      <c r="AE50" s="13" t="str">
        <f>PG_ValUOMxRout</f>
        <v/>
      </c>
      <c r="AF50" s="13" t="str">
        <f>PG_ValUOMxRout</f>
        <v/>
      </c>
      <c r="AG50" s="13" t="str">
        <f>PG_ValUOMxRout</f>
        <v/>
      </c>
      <c r="AH50" s="14" t="str">
        <f>PG_ValUOMxRout</f>
        <v/>
      </c>
      <c r="AI50" s="15" t="str">
        <f>PG_ValRout</f>
        <v/>
      </c>
      <c r="AJ50" s="16" t="str">
        <f>PG_ValRout</f>
        <v/>
      </c>
      <c r="AK50" s="17" t="str">
        <f>PG_ValRout</f>
        <v/>
      </c>
      <c r="AL50" s="12" t="str">
        <f>PG_ValUOMxRout</f>
        <v/>
      </c>
      <c r="AM50" s="14" t="str">
        <f>PG_ValUOMxRout</f>
        <v/>
      </c>
      <c r="AN50" s="31"/>
      <c r="AO50" s="18" t="str">
        <f>PG_ConstNmRand</f>
        <v/>
      </c>
      <c r="AP50" s="11" t="str">
        <f>PG_ValUOMxRand</f>
        <v/>
      </c>
      <c r="AQ50" s="12" t="str">
        <f>PG_ValUOMxRand</f>
        <v/>
      </c>
      <c r="AR50" s="13" t="str">
        <f>PG_ValUOMxRand</f>
        <v/>
      </c>
      <c r="AS50" s="13" t="str">
        <f>PG_ValUOMxRand</f>
        <v/>
      </c>
      <c r="AT50" s="13" t="str">
        <f>PG_ValUOMxRand</f>
        <v/>
      </c>
      <c r="AU50" s="14" t="str">
        <f>PG_ValUOMxRand</f>
        <v/>
      </c>
      <c r="AV50" s="15" t="str">
        <f>PG_ValRand</f>
        <v/>
      </c>
      <c r="AW50" s="16" t="str">
        <f>PG_ValRand</f>
        <v/>
      </c>
      <c r="AX50" s="17" t="str">
        <f>PG_ValRand</f>
        <v/>
      </c>
      <c r="AY50" s="12" t="str">
        <f>PG_ValUOMxRand</f>
        <v/>
      </c>
      <c r="AZ50" s="14" t="str">
        <f>PG_ValUOMxRand</f>
        <v/>
      </c>
    </row>
    <row r="51" spans="1:52" ht="15" customHeight="1">
      <c r="A51" s="66"/>
      <c r="B51" s="18"/>
      <c r="C51" s="11"/>
      <c r="D51" s="12"/>
      <c r="E51" s="13"/>
      <c r="F51" s="13"/>
      <c r="G51" s="13"/>
      <c r="H51" s="14"/>
      <c r="I51" s="15"/>
      <c r="J51" s="16"/>
      <c r="K51" s="17"/>
      <c r="L51" s="12"/>
      <c r="M51" s="14"/>
      <c r="N51" s="31"/>
      <c r="O51" s="18"/>
      <c r="P51" s="11"/>
      <c r="Q51" s="12"/>
      <c r="R51" s="13"/>
      <c r="S51" s="13"/>
      <c r="T51" s="13"/>
      <c r="U51" s="14"/>
      <c r="V51" s="15"/>
      <c r="W51" s="16"/>
      <c r="X51" s="17"/>
      <c r="Y51" s="12"/>
      <c r="Z51" s="14"/>
      <c r="AA51" s="32"/>
      <c r="AB51" s="18" t="str">
        <f>PG_ConstNmRout</f>
        <v/>
      </c>
      <c r="AC51" s="11" t="str">
        <f>PG_ValUOMxRout</f>
        <v/>
      </c>
      <c r="AD51" s="12" t="str">
        <f>PG_ValUOMxRout</f>
        <v/>
      </c>
      <c r="AE51" s="13" t="str">
        <f>PG_ValUOMxRout</f>
        <v/>
      </c>
      <c r="AF51" s="13" t="str">
        <f>PG_ValUOMxRout</f>
        <v/>
      </c>
      <c r="AG51" s="13" t="str">
        <f>PG_ValUOMxRout</f>
        <v/>
      </c>
      <c r="AH51" s="14" t="str">
        <f>PG_ValUOMxRout</f>
        <v/>
      </c>
      <c r="AI51" s="15" t="str">
        <f>PG_ValRout</f>
        <v/>
      </c>
      <c r="AJ51" s="16" t="str">
        <f>PG_ValRout</f>
        <v/>
      </c>
      <c r="AK51" s="17" t="str">
        <f>PG_ValRout</f>
        <v/>
      </c>
      <c r="AL51" s="12" t="str">
        <f>PG_ValUOMxRout</f>
        <v/>
      </c>
      <c r="AM51" s="14" t="str">
        <f>PG_ValUOMxRout</f>
        <v/>
      </c>
      <c r="AN51" s="31"/>
      <c r="AO51" s="18" t="str">
        <f>PG_ConstNmRand</f>
        <v/>
      </c>
      <c r="AP51" s="11" t="str">
        <f>PG_ValUOMxRand</f>
        <v/>
      </c>
      <c r="AQ51" s="12" t="str">
        <f>PG_ValUOMxRand</f>
        <v/>
      </c>
      <c r="AR51" s="13" t="str">
        <f>PG_ValUOMxRand</f>
        <v/>
      </c>
      <c r="AS51" s="13" t="str">
        <f>PG_ValUOMxRand</f>
        <v/>
      </c>
      <c r="AT51" s="13" t="str">
        <f>PG_ValUOMxRand</f>
        <v/>
      </c>
      <c r="AU51" s="14" t="str">
        <f>PG_ValUOMxRand</f>
        <v/>
      </c>
      <c r="AV51" s="15" t="str">
        <f>PG_ValRand</f>
        <v/>
      </c>
      <c r="AW51" s="16" t="str">
        <f>PG_ValRand</f>
        <v/>
      </c>
      <c r="AX51" s="17" t="str">
        <f>PG_ValRand</f>
        <v/>
      </c>
      <c r="AY51" s="12" t="str">
        <f>PG_ValUOMxRand</f>
        <v/>
      </c>
      <c r="AZ51" s="14" t="str">
        <f>PG_ValUOMxRand</f>
        <v/>
      </c>
    </row>
    <row r="52" spans="1:52" ht="15" customHeight="1">
      <c r="A52" s="66"/>
      <c r="B52" s="18"/>
      <c r="C52" s="11"/>
      <c r="D52" s="12"/>
      <c r="E52" s="13"/>
      <c r="F52" s="13"/>
      <c r="G52" s="13"/>
      <c r="H52" s="14"/>
      <c r="I52" s="15"/>
      <c r="J52" s="16"/>
      <c r="K52" s="17"/>
      <c r="L52" s="12"/>
      <c r="M52" s="14"/>
      <c r="N52" s="31"/>
      <c r="O52" s="18"/>
      <c r="P52" s="11"/>
      <c r="Q52" s="12"/>
      <c r="R52" s="13"/>
      <c r="S52" s="13"/>
      <c r="T52" s="13"/>
      <c r="U52" s="14"/>
      <c r="V52" s="15"/>
      <c r="W52" s="16"/>
      <c r="X52" s="17"/>
      <c r="Y52" s="12"/>
      <c r="Z52" s="14"/>
      <c r="AA52" s="32"/>
      <c r="AB52" s="18" t="str">
        <f>PG_ConstNmRout</f>
        <v/>
      </c>
      <c r="AC52" s="11" t="str">
        <f>PG_ValUOMxRout</f>
        <v/>
      </c>
      <c r="AD52" s="12" t="str">
        <f>PG_ValUOMxRout</f>
        <v/>
      </c>
      <c r="AE52" s="13" t="str">
        <f>PG_ValUOMxRout</f>
        <v/>
      </c>
      <c r="AF52" s="13" t="str">
        <f>PG_ValUOMxRout</f>
        <v/>
      </c>
      <c r="AG52" s="13" t="str">
        <f>PG_ValUOMxRout</f>
        <v/>
      </c>
      <c r="AH52" s="14" t="str">
        <f>PG_ValUOMxRout</f>
        <v/>
      </c>
      <c r="AI52" s="15" t="str">
        <f>PG_ValRout</f>
        <v/>
      </c>
      <c r="AJ52" s="16" t="str">
        <f>PG_ValRout</f>
        <v/>
      </c>
      <c r="AK52" s="17" t="str">
        <f>PG_ValRout</f>
        <v/>
      </c>
      <c r="AL52" s="12" t="str">
        <f>PG_ValUOMxRout</f>
        <v/>
      </c>
      <c r="AM52" s="14" t="str">
        <f>PG_ValUOMxRout</f>
        <v/>
      </c>
      <c r="AN52" s="31"/>
      <c r="AO52" s="18" t="str">
        <f>PG_ConstNmRand</f>
        <v/>
      </c>
      <c r="AP52" s="11" t="str">
        <f>PG_ValUOMxRand</f>
        <v/>
      </c>
      <c r="AQ52" s="12" t="str">
        <f>PG_ValUOMxRand</f>
        <v/>
      </c>
      <c r="AR52" s="13" t="str">
        <f>PG_ValUOMxRand</f>
        <v/>
      </c>
      <c r="AS52" s="13" t="str">
        <f>PG_ValUOMxRand</f>
        <v/>
      </c>
      <c r="AT52" s="13" t="str">
        <f>PG_ValUOMxRand</f>
        <v/>
      </c>
      <c r="AU52" s="14" t="str">
        <f>PG_ValUOMxRand</f>
        <v/>
      </c>
      <c r="AV52" s="15" t="str">
        <f>PG_ValRand</f>
        <v/>
      </c>
      <c r="AW52" s="16" t="str">
        <f>PG_ValRand</f>
        <v/>
      </c>
      <c r="AX52" s="17" t="str">
        <f>PG_ValRand</f>
        <v/>
      </c>
      <c r="AY52" s="12" t="str">
        <f>PG_ValUOMxRand</f>
        <v/>
      </c>
      <c r="AZ52" s="14" t="str">
        <f>PG_ValUOMxRand</f>
        <v/>
      </c>
    </row>
    <row r="53" spans="1:52" ht="15" customHeight="1">
      <c r="A53" s="66"/>
      <c r="B53" s="18"/>
      <c r="C53" s="11"/>
      <c r="D53" s="12"/>
      <c r="E53" s="13"/>
      <c r="F53" s="13"/>
      <c r="G53" s="13"/>
      <c r="H53" s="14"/>
      <c r="I53" s="15"/>
      <c r="J53" s="16"/>
      <c r="K53" s="17"/>
      <c r="L53" s="12"/>
      <c r="M53" s="14"/>
      <c r="N53" s="31"/>
      <c r="O53" s="18"/>
      <c r="P53" s="11"/>
      <c r="Q53" s="12"/>
      <c r="R53" s="13"/>
      <c r="S53" s="13"/>
      <c r="T53" s="13"/>
      <c r="U53" s="14"/>
      <c r="V53" s="15"/>
      <c r="W53" s="16"/>
      <c r="X53" s="17"/>
      <c r="Y53" s="12"/>
      <c r="Z53" s="14"/>
      <c r="AA53" s="32"/>
      <c r="AB53" s="18" t="str">
        <f>PG_ConstNmRout</f>
        <v/>
      </c>
      <c r="AC53" s="11" t="str">
        <f>PG_ValUOMxRout</f>
        <v/>
      </c>
      <c r="AD53" s="12" t="str">
        <f>PG_ValUOMxRout</f>
        <v/>
      </c>
      <c r="AE53" s="13" t="str">
        <f>PG_ValUOMxRout</f>
        <v/>
      </c>
      <c r="AF53" s="13" t="str">
        <f>PG_ValUOMxRout</f>
        <v/>
      </c>
      <c r="AG53" s="13" t="str">
        <f>PG_ValUOMxRout</f>
        <v/>
      </c>
      <c r="AH53" s="14" t="str">
        <f>PG_ValUOMxRout</f>
        <v/>
      </c>
      <c r="AI53" s="15" t="str">
        <f>PG_ValRout</f>
        <v/>
      </c>
      <c r="AJ53" s="16" t="str">
        <f>PG_ValRout</f>
        <v/>
      </c>
      <c r="AK53" s="17" t="str">
        <f>PG_ValRout</f>
        <v/>
      </c>
      <c r="AL53" s="12" t="str">
        <f>PG_ValUOMxRout</f>
        <v/>
      </c>
      <c r="AM53" s="14" t="str">
        <f>PG_ValUOMxRout</f>
        <v/>
      </c>
      <c r="AN53" s="31"/>
      <c r="AO53" s="18" t="str">
        <f>PG_ConstNmRand</f>
        <v/>
      </c>
      <c r="AP53" s="11" t="str">
        <f>PG_ValUOMxRand</f>
        <v/>
      </c>
      <c r="AQ53" s="12" t="str">
        <f>PG_ValUOMxRand</f>
        <v/>
      </c>
      <c r="AR53" s="13" t="str">
        <f>PG_ValUOMxRand</f>
        <v/>
      </c>
      <c r="AS53" s="13" t="str">
        <f>PG_ValUOMxRand</f>
        <v/>
      </c>
      <c r="AT53" s="13" t="str">
        <f>PG_ValUOMxRand</f>
        <v/>
      </c>
      <c r="AU53" s="14" t="str">
        <f>PG_ValUOMxRand</f>
        <v/>
      </c>
      <c r="AV53" s="15" t="str">
        <f>PG_ValRand</f>
        <v/>
      </c>
      <c r="AW53" s="16" t="str">
        <f>PG_ValRand</f>
        <v/>
      </c>
      <c r="AX53" s="17" t="str">
        <f>PG_ValRand</f>
        <v/>
      </c>
      <c r="AY53" s="12" t="str">
        <f>PG_ValUOMxRand</f>
        <v/>
      </c>
      <c r="AZ53" s="14" t="str">
        <f>PG_ValUOMxRand</f>
        <v/>
      </c>
    </row>
    <row r="54" spans="1:52" ht="15" customHeight="1">
      <c r="A54" s="66"/>
      <c r="B54" s="18"/>
      <c r="C54" s="11"/>
      <c r="D54" s="12"/>
      <c r="E54" s="13"/>
      <c r="F54" s="13"/>
      <c r="G54" s="13"/>
      <c r="H54" s="14"/>
      <c r="I54" s="15"/>
      <c r="J54" s="16"/>
      <c r="K54" s="17"/>
      <c r="L54" s="12"/>
      <c r="M54" s="14"/>
      <c r="N54" s="31"/>
      <c r="O54" s="18"/>
      <c r="P54" s="11"/>
      <c r="Q54" s="12"/>
      <c r="R54" s="13"/>
      <c r="S54" s="13"/>
      <c r="T54" s="13"/>
      <c r="U54" s="14"/>
      <c r="V54" s="15"/>
      <c r="W54" s="16"/>
      <c r="X54" s="17"/>
      <c r="Y54" s="12"/>
      <c r="Z54" s="14"/>
      <c r="AA54" s="32"/>
      <c r="AB54" s="18" t="str">
        <f>PG_ConstNmRout</f>
        <v/>
      </c>
      <c r="AC54" s="11" t="str">
        <f>PG_ValUOMxRout</f>
        <v/>
      </c>
      <c r="AD54" s="12" t="str">
        <f>PG_ValUOMxRout</f>
        <v/>
      </c>
      <c r="AE54" s="13" t="str">
        <f>PG_ValUOMxRout</f>
        <v/>
      </c>
      <c r="AF54" s="13" t="str">
        <f>PG_ValUOMxRout</f>
        <v/>
      </c>
      <c r="AG54" s="13" t="str">
        <f>PG_ValUOMxRout</f>
        <v/>
      </c>
      <c r="AH54" s="14" t="str">
        <f>PG_ValUOMxRout</f>
        <v/>
      </c>
      <c r="AI54" s="15" t="str">
        <f>PG_ValRout</f>
        <v/>
      </c>
      <c r="AJ54" s="16" t="str">
        <f>PG_ValRout</f>
        <v/>
      </c>
      <c r="AK54" s="17" t="str">
        <f>PG_ValRout</f>
        <v/>
      </c>
      <c r="AL54" s="12" t="str">
        <f>PG_ValUOMxRout</f>
        <v/>
      </c>
      <c r="AM54" s="14" t="str">
        <f>PG_ValUOMxRout</f>
        <v/>
      </c>
      <c r="AN54" s="31"/>
      <c r="AO54" s="18" t="str">
        <f>PG_ConstNmRand</f>
        <v/>
      </c>
      <c r="AP54" s="11" t="str">
        <f>PG_ValUOMxRand</f>
        <v/>
      </c>
      <c r="AQ54" s="12" t="str">
        <f>PG_ValUOMxRand</f>
        <v/>
      </c>
      <c r="AR54" s="13" t="str">
        <f>PG_ValUOMxRand</f>
        <v/>
      </c>
      <c r="AS54" s="13" t="str">
        <f>PG_ValUOMxRand</f>
        <v/>
      </c>
      <c r="AT54" s="13" t="str">
        <f>PG_ValUOMxRand</f>
        <v/>
      </c>
      <c r="AU54" s="14" t="str">
        <f>PG_ValUOMxRand</f>
        <v/>
      </c>
      <c r="AV54" s="15" t="str">
        <f>PG_ValRand</f>
        <v/>
      </c>
      <c r="AW54" s="16" t="str">
        <f>PG_ValRand</f>
        <v/>
      </c>
      <c r="AX54" s="17" t="str">
        <f>PG_ValRand</f>
        <v/>
      </c>
      <c r="AY54" s="12" t="str">
        <f>PG_ValUOMxRand</f>
        <v/>
      </c>
      <c r="AZ54" s="14" t="str">
        <f>PG_ValUOMxRand</f>
        <v/>
      </c>
    </row>
    <row r="55" spans="1:52" ht="15" customHeight="1">
      <c r="A55" s="66"/>
      <c r="B55" s="18"/>
      <c r="C55" s="11"/>
      <c r="D55" s="12"/>
      <c r="E55" s="13"/>
      <c r="F55" s="13"/>
      <c r="G55" s="13"/>
      <c r="H55" s="14"/>
      <c r="I55" s="15"/>
      <c r="J55" s="16"/>
      <c r="K55" s="17"/>
      <c r="L55" s="12"/>
      <c r="M55" s="14"/>
      <c r="N55" s="31"/>
      <c r="O55" s="18"/>
      <c r="P55" s="11"/>
      <c r="Q55" s="12"/>
      <c r="R55" s="13"/>
      <c r="S55" s="13"/>
      <c r="T55" s="13"/>
      <c r="U55" s="14"/>
      <c r="V55" s="15"/>
      <c r="W55" s="16"/>
      <c r="X55" s="17"/>
      <c r="Y55" s="12"/>
      <c r="Z55" s="14"/>
      <c r="AA55" s="32"/>
      <c r="AB55" s="18" t="str">
        <f>PG_ConstNmRout</f>
        <v/>
      </c>
      <c r="AC55" s="11" t="str">
        <f>PG_ValUOMxRout</f>
        <v/>
      </c>
      <c r="AD55" s="12" t="str">
        <f>PG_ValUOMxRout</f>
        <v/>
      </c>
      <c r="AE55" s="13" t="str">
        <f>PG_ValUOMxRout</f>
        <v/>
      </c>
      <c r="AF55" s="13" t="str">
        <f>PG_ValUOMxRout</f>
        <v/>
      </c>
      <c r="AG55" s="13" t="str">
        <f>PG_ValUOMxRout</f>
        <v/>
      </c>
      <c r="AH55" s="14" t="str">
        <f>PG_ValUOMxRout</f>
        <v/>
      </c>
      <c r="AI55" s="15" t="str">
        <f>PG_ValRout</f>
        <v/>
      </c>
      <c r="AJ55" s="16" t="str">
        <f>PG_ValRout</f>
        <v/>
      </c>
      <c r="AK55" s="17" t="str">
        <f>PG_ValRout</f>
        <v/>
      </c>
      <c r="AL55" s="12" t="str">
        <f>PG_ValUOMxRout</f>
        <v/>
      </c>
      <c r="AM55" s="14" t="str">
        <f>PG_ValUOMxRout</f>
        <v/>
      </c>
      <c r="AN55" s="31"/>
      <c r="AO55" s="18" t="str">
        <f>PG_ConstNmRand</f>
        <v/>
      </c>
      <c r="AP55" s="11" t="str">
        <f>PG_ValUOMxRand</f>
        <v/>
      </c>
      <c r="AQ55" s="12" t="str">
        <f>PG_ValUOMxRand</f>
        <v/>
      </c>
      <c r="AR55" s="13" t="str">
        <f>PG_ValUOMxRand</f>
        <v/>
      </c>
      <c r="AS55" s="13" t="str">
        <f>PG_ValUOMxRand</f>
        <v/>
      </c>
      <c r="AT55" s="13" t="str">
        <f>PG_ValUOMxRand</f>
        <v/>
      </c>
      <c r="AU55" s="14" t="str">
        <f>PG_ValUOMxRand</f>
        <v/>
      </c>
      <c r="AV55" s="15" t="str">
        <f>PG_ValRand</f>
        <v/>
      </c>
      <c r="AW55" s="16" t="str">
        <f>PG_ValRand</f>
        <v/>
      </c>
      <c r="AX55" s="17" t="str">
        <f>PG_ValRand</f>
        <v/>
      </c>
      <c r="AY55" s="12" t="str">
        <f>PG_ValUOMxRand</f>
        <v/>
      </c>
      <c r="AZ55" s="14" t="str">
        <f>PG_ValUOMxRand</f>
        <v/>
      </c>
    </row>
    <row r="56" spans="1:52" ht="15" customHeight="1">
      <c r="A56" s="66"/>
      <c r="B56" s="18"/>
      <c r="C56" s="11"/>
      <c r="D56" s="12"/>
      <c r="E56" s="13"/>
      <c r="F56" s="13"/>
      <c r="G56" s="13"/>
      <c r="H56" s="14"/>
      <c r="I56" s="15"/>
      <c r="J56" s="16"/>
      <c r="K56" s="17"/>
      <c r="L56" s="12"/>
      <c r="M56" s="14"/>
      <c r="N56" s="31"/>
      <c r="O56" s="18"/>
      <c r="P56" s="11"/>
      <c r="Q56" s="12"/>
      <c r="R56" s="13"/>
      <c r="S56" s="13"/>
      <c r="T56" s="13"/>
      <c r="U56" s="14"/>
      <c r="V56" s="15"/>
      <c r="W56" s="16"/>
      <c r="X56" s="17"/>
      <c r="Y56" s="12"/>
      <c r="Z56" s="14"/>
      <c r="AA56" s="32"/>
      <c r="AB56" s="18" t="str">
        <f>PG_ConstNmRout</f>
        <v/>
      </c>
      <c r="AC56" s="11" t="str">
        <f>PG_ValUOMxRout</f>
        <v/>
      </c>
      <c r="AD56" s="12" t="str">
        <f>PG_ValUOMxRout</f>
        <v/>
      </c>
      <c r="AE56" s="13" t="str">
        <f>PG_ValUOMxRout</f>
        <v/>
      </c>
      <c r="AF56" s="13" t="str">
        <f>PG_ValUOMxRout</f>
        <v/>
      </c>
      <c r="AG56" s="13" t="str">
        <f>PG_ValUOMxRout</f>
        <v/>
      </c>
      <c r="AH56" s="14" t="str">
        <f>PG_ValUOMxRout</f>
        <v/>
      </c>
      <c r="AI56" s="15" t="str">
        <f>PG_ValRout</f>
        <v/>
      </c>
      <c r="AJ56" s="16" t="str">
        <f>PG_ValRout</f>
        <v/>
      </c>
      <c r="AK56" s="17" t="str">
        <f>PG_ValRout</f>
        <v/>
      </c>
      <c r="AL56" s="12" t="str">
        <f>PG_ValUOMxRout</f>
        <v/>
      </c>
      <c r="AM56" s="14" t="str">
        <f>PG_ValUOMxRout</f>
        <v/>
      </c>
      <c r="AN56" s="31"/>
      <c r="AO56" s="18" t="str">
        <f>PG_ConstNmRand</f>
        <v/>
      </c>
      <c r="AP56" s="11" t="str">
        <f>PG_ValUOMxRand</f>
        <v/>
      </c>
      <c r="AQ56" s="12" t="str">
        <f>PG_ValUOMxRand</f>
        <v/>
      </c>
      <c r="AR56" s="13" t="str">
        <f>PG_ValUOMxRand</f>
        <v/>
      </c>
      <c r="AS56" s="13" t="str">
        <f>PG_ValUOMxRand</f>
        <v/>
      </c>
      <c r="AT56" s="13" t="str">
        <f>PG_ValUOMxRand</f>
        <v/>
      </c>
      <c r="AU56" s="14" t="str">
        <f>PG_ValUOMxRand</f>
        <v/>
      </c>
      <c r="AV56" s="15" t="str">
        <f>PG_ValRand</f>
        <v/>
      </c>
      <c r="AW56" s="16" t="str">
        <f>PG_ValRand</f>
        <v/>
      </c>
      <c r="AX56" s="17" t="str">
        <f>PG_ValRand</f>
        <v/>
      </c>
      <c r="AY56" s="12" t="str">
        <f>PG_ValUOMxRand</f>
        <v/>
      </c>
      <c r="AZ56" s="14" t="str">
        <f>PG_ValUOMxRand</f>
        <v/>
      </c>
    </row>
    <row r="57" spans="1:52" ht="15" customHeight="1">
      <c r="A57" s="66"/>
      <c r="B57" s="18"/>
      <c r="C57" s="11"/>
      <c r="D57" s="12"/>
      <c r="E57" s="13"/>
      <c r="F57" s="13"/>
      <c r="G57" s="13"/>
      <c r="H57" s="14"/>
      <c r="I57" s="15"/>
      <c r="J57" s="16"/>
      <c r="K57" s="17"/>
      <c r="L57" s="12"/>
      <c r="M57" s="14"/>
      <c r="N57" s="31"/>
      <c r="O57" s="18"/>
      <c r="P57" s="11"/>
      <c r="Q57" s="12"/>
      <c r="R57" s="13"/>
      <c r="S57" s="13"/>
      <c r="T57" s="13"/>
      <c r="U57" s="14"/>
      <c r="V57" s="15"/>
      <c r="W57" s="16"/>
      <c r="X57" s="17"/>
      <c r="Y57" s="12"/>
      <c r="Z57" s="14"/>
      <c r="AA57" s="32"/>
      <c r="AB57" s="18" t="str">
        <f>PG_ConstNmRout</f>
        <v/>
      </c>
      <c r="AC57" s="11" t="str">
        <f>PG_ValUOMxRout</f>
        <v/>
      </c>
      <c r="AD57" s="12" t="str">
        <f>PG_ValUOMxRout</f>
        <v/>
      </c>
      <c r="AE57" s="13" t="str">
        <f>PG_ValUOMxRout</f>
        <v/>
      </c>
      <c r="AF57" s="13" t="str">
        <f>PG_ValUOMxRout</f>
        <v/>
      </c>
      <c r="AG57" s="13" t="str">
        <f>PG_ValUOMxRout</f>
        <v/>
      </c>
      <c r="AH57" s="14" t="str">
        <f>PG_ValUOMxRout</f>
        <v/>
      </c>
      <c r="AI57" s="15" t="str">
        <f>PG_ValRout</f>
        <v/>
      </c>
      <c r="AJ57" s="16" t="str">
        <f>PG_ValRout</f>
        <v/>
      </c>
      <c r="AK57" s="17" t="str">
        <f>PG_ValRout</f>
        <v/>
      </c>
      <c r="AL57" s="12" t="str">
        <f>PG_ValUOMxRout</f>
        <v/>
      </c>
      <c r="AM57" s="14" t="str">
        <f>PG_ValUOMxRout</f>
        <v/>
      </c>
      <c r="AN57" s="31"/>
      <c r="AO57" s="18" t="str">
        <f>PG_ConstNmRand</f>
        <v/>
      </c>
      <c r="AP57" s="11" t="str">
        <f>PG_ValUOMxRand</f>
        <v/>
      </c>
      <c r="AQ57" s="12" t="str">
        <f>PG_ValUOMxRand</f>
        <v/>
      </c>
      <c r="AR57" s="13" t="str">
        <f>PG_ValUOMxRand</f>
        <v/>
      </c>
      <c r="AS57" s="13" t="str">
        <f>PG_ValUOMxRand</f>
        <v/>
      </c>
      <c r="AT57" s="13" t="str">
        <f>PG_ValUOMxRand</f>
        <v/>
      </c>
      <c r="AU57" s="14" t="str">
        <f>PG_ValUOMxRand</f>
        <v/>
      </c>
      <c r="AV57" s="15" t="str">
        <f>PG_ValRand</f>
        <v/>
      </c>
      <c r="AW57" s="16" t="str">
        <f>PG_ValRand</f>
        <v/>
      </c>
      <c r="AX57" s="17" t="str">
        <f>PG_ValRand</f>
        <v/>
      </c>
      <c r="AY57" s="12" t="str">
        <f>PG_ValUOMxRand</f>
        <v/>
      </c>
      <c r="AZ57" s="14" t="str">
        <f>PG_ValUOMxRand</f>
        <v/>
      </c>
    </row>
    <row r="58" spans="1:52" ht="15" customHeight="1">
      <c r="A58" s="66"/>
      <c r="B58" s="18"/>
      <c r="C58" s="11"/>
      <c r="D58" s="12"/>
      <c r="E58" s="13"/>
      <c r="F58" s="13"/>
      <c r="G58" s="13"/>
      <c r="H58" s="14"/>
      <c r="I58" s="15"/>
      <c r="J58" s="16"/>
      <c r="K58" s="17"/>
      <c r="L58" s="12"/>
      <c r="M58" s="14"/>
      <c r="N58" s="31"/>
      <c r="O58" s="18"/>
      <c r="P58" s="11"/>
      <c r="Q58" s="12"/>
      <c r="R58" s="13"/>
      <c r="S58" s="13"/>
      <c r="T58" s="13"/>
      <c r="U58" s="14"/>
      <c r="V58" s="15"/>
      <c r="W58" s="16"/>
      <c r="X58" s="17"/>
      <c r="Y58" s="12"/>
      <c r="Z58" s="14"/>
      <c r="AA58" s="32"/>
      <c r="AB58" s="18" t="str">
        <f>PG_ConstNmRout</f>
        <v/>
      </c>
      <c r="AC58" s="11" t="str">
        <f>PG_ValUOMxRout</f>
        <v/>
      </c>
      <c r="AD58" s="12" t="str">
        <f>PG_ValUOMxRout</f>
        <v/>
      </c>
      <c r="AE58" s="13" t="str">
        <f>PG_ValUOMxRout</f>
        <v/>
      </c>
      <c r="AF58" s="13" t="str">
        <f>PG_ValUOMxRout</f>
        <v/>
      </c>
      <c r="AG58" s="13" t="str">
        <f>PG_ValUOMxRout</f>
        <v/>
      </c>
      <c r="AH58" s="14" t="str">
        <f>PG_ValUOMxRout</f>
        <v/>
      </c>
      <c r="AI58" s="15" t="str">
        <f>PG_ValRout</f>
        <v/>
      </c>
      <c r="AJ58" s="16" t="str">
        <f>PG_ValRout</f>
        <v/>
      </c>
      <c r="AK58" s="17" t="str">
        <f>PG_ValRout</f>
        <v/>
      </c>
      <c r="AL58" s="12" t="str">
        <f>PG_ValUOMxRout</f>
        <v/>
      </c>
      <c r="AM58" s="14" t="str">
        <f>PG_ValUOMxRout</f>
        <v/>
      </c>
      <c r="AN58" s="31"/>
      <c r="AO58" s="18" t="str">
        <f>PG_ConstNmRand</f>
        <v/>
      </c>
      <c r="AP58" s="11" t="str">
        <f>PG_ValUOMxRand</f>
        <v/>
      </c>
      <c r="AQ58" s="12" t="str">
        <f>PG_ValUOMxRand</f>
        <v/>
      </c>
      <c r="AR58" s="13" t="str">
        <f>PG_ValUOMxRand</f>
        <v/>
      </c>
      <c r="AS58" s="13" t="str">
        <f>PG_ValUOMxRand</f>
        <v/>
      </c>
      <c r="AT58" s="13" t="str">
        <f>PG_ValUOMxRand</f>
        <v/>
      </c>
      <c r="AU58" s="14" t="str">
        <f>PG_ValUOMxRand</f>
        <v/>
      </c>
      <c r="AV58" s="15" t="str">
        <f>PG_ValRand</f>
        <v/>
      </c>
      <c r="AW58" s="16" t="str">
        <f>PG_ValRand</f>
        <v/>
      </c>
      <c r="AX58" s="17" t="str">
        <f>PG_ValRand</f>
        <v/>
      </c>
      <c r="AY58" s="12" t="str">
        <f>PG_ValUOMxRand</f>
        <v/>
      </c>
      <c r="AZ58" s="14" t="str">
        <f>PG_ValUOMxRand</f>
        <v/>
      </c>
    </row>
    <row r="59" spans="1:52" ht="15" customHeight="1">
      <c r="A59" s="66"/>
      <c r="B59" s="18"/>
      <c r="C59" s="11"/>
      <c r="D59" s="12"/>
      <c r="E59" s="13"/>
      <c r="F59" s="13"/>
      <c r="G59" s="13"/>
      <c r="H59" s="14"/>
      <c r="I59" s="15"/>
      <c r="J59" s="16"/>
      <c r="K59" s="17"/>
      <c r="L59" s="12"/>
      <c r="M59" s="14"/>
      <c r="N59" s="31"/>
      <c r="O59" s="18"/>
      <c r="P59" s="11"/>
      <c r="Q59" s="12"/>
      <c r="R59" s="13"/>
      <c r="S59" s="13"/>
      <c r="T59" s="13"/>
      <c r="U59" s="14"/>
      <c r="V59" s="15"/>
      <c r="W59" s="16"/>
      <c r="X59" s="17"/>
      <c r="Y59" s="12"/>
      <c r="Z59" s="14"/>
      <c r="AA59" s="32"/>
      <c r="AB59" s="18" t="str">
        <f>PG_ConstNmRout</f>
        <v/>
      </c>
      <c r="AC59" s="11" t="str">
        <f>PG_ValUOMxRout</f>
        <v/>
      </c>
      <c r="AD59" s="12" t="str">
        <f>PG_ValUOMxRout</f>
        <v/>
      </c>
      <c r="AE59" s="13" t="str">
        <f>PG_ValUOMxRout</f>
        <v/>
      </c>
      <c r="AF59" s="13" t="str">
        <f>PG_ValUOMxRout</f>
        <v/>
      </c>
      <c r="AG59" s="13" t="str">
        <f>PG_ValUOMxRout</f>
        <v/>
      </c>
      <c r="AH59" s="14" t="str">
        <f>PG_ValUOMxRout</f>
        <v/>
      </c>
      <c r="AI59" s="15" t="str">
        <f>PG_ValRout</f>
        <v/>
      </c>
      <c r="AJ59" s="16" t="str">
        <f>PG_ValRout</f>
        <v/>
      </c>
      <c r="AK59" s="17" t="str">
        <f>PG_ValRout</f>
        <v/>
      </c>
      <c r="AL59" s="12" t="str">
        <f>PG_ValUOMxRout</f>
        <v/>
      </c>
      <c r="AM59" s="14" t="str">
        <f>PG_ValUOMxRout</f>
        <v/>
      </c>
      <c r="AN59" s="31"/>
      <c r="AO59" s="18" t="str">
        <f>PG_ConstNmRand</f>
        <v/>
      </c>
      <c r="AP59" s="11" t="str">
        <f>PG_ValUOMxRand</f>
        <v/>
      </c>
      <c r="AQ59" s="12" t="str">
        <f>PG_ValUOMxRand</f>
        <v/>
      </c>
      <c r="AR59" s="13" t="str">
        <f>PG_ValUOMxRand</f>
        <v/>
      </c>
      <c r="AS59" s="13" t="str">
        <f>PG_ValUOMxRand</f>
        <v/>
      </c>
      <c r="AT59" s="13" t="str">
        <f>PG_ValUOMxRand</f>
        <v/>
      </c>
      <c r="AU59" s="14" t="str">
        <f>PG_ValUOMxRand</f>
        <v/>
      </c>
      <c r="AV59" s="15" t="str">
        <f>PG_ValRand</f>
        <v/>
      </c>
      <c r="AW59" s="16" t="str">
        <f>PG_ValRand</f>
        <v/>
      </c>
      <c r="AX59" s="17" t="str">
        <f>PG_ValRand</f>
        <v/>
      </c>
      <c r="AY59" s="12" t="str">
        <f>PG_ValUOMxRand</f>
        <v/>
      </c>
      <c r="AZ59" s="14" t="str">
        <f>PG_ValUOMxRand</f>
        <v/>
      </c>
    </row>
    <row r="60" spans="1:52" ht="15" customHeight="1">
      <c r="A60" s="66"/>
      <c r="B60" s="18"/>
      <c r="C60" s="11"/>
      <c r="D60" s="12"/>
      <c r="E60" s="13"/>
      <c r="F60" s="13"/>
      <c r="G60" s="13"/>
      <c r="H60" s="14"/>
      <c r="I60" s="15"/>
      <c r="J60" s="16"/>
      <c r="K60" s="17"/>
      <c r="L60" s="12"/>
      <c r="M60" s="14"/>
      <c r="N60" s="31"/>
      <c r="O60" s="18"/>
      <c r="P60" s="11"/>
      <c r="Q60" s="12"/>
      <c r="R60" s="13"/>
      <c r="S60" s="13"/>
      <c r="T60" s="13"/>
      <c r="U60" s="14"/>
      <c r="V60" s="15"/>
      <c r="W60" s="16"/>
      <c r="X60" s="17"/>
      <c r="Y60" s="12"/>
      <c r="Z60" s="14"/>
      <c r="AA60" s="32"/>
      <c r="AB60" s="18" t="str">
        <f>PG_ConstNmRout</f>
        <v/>
      </c>
      <c r="AC60" s="11" t="str">
        <f>PG_ValUOMxRout</f>
        <v/>
      </c>
      <c r="AD60" s="12" t="str">
        <f>PG_ValUOMxRout</f>
        <v/>
      </c>
      <c r="AE60" s="13" t="str">
        <f>PG_ValUOMxRout</f>
        <v/>
      </c>
      <c r="AF60" s="13" t="str">
        <f>PG_ValUOMxRout</f>
        <v/>
      </c>
      <c r="AG60" s="13" t="str">
        <f>PG_ValUOMxRout</f>
        <v/>
      </c>
      <c r="AH60" s="14" t="str">
        <f>PG_ValUOMxRout</f>
        <v/>
      </c>
      <c r="AI60" s="15" t="str">
        <f>PG_ValRout</f>
        <v/>
      </c>
      <c r="AJ60" s="16" t="str">
        <f>PG_ValRout</f>
        <v/>
      </c>
      <c r="AK60" s="17" t="str">
        <f>PG_ValRout</f>
        <v/>
      </c>
      <c r="AL60" s="12" t="str">
        <f>PG_ValUOMxRout</f>
        <v/>
      </c>
      <c r="AM60" s="14" t="str">
        <f>PG_ValUOMxRout</f>
        <v/>
      </c>
      <c r="AN60" s="31"/>
      <c r="AO60" s="18" t="str">
        <f>PG_ConstNmRand</f>
        <v/>
      </c>
      <c r="AP60" s="11" t="str">
        <f>PG_ValUOMxRand</f>
        <v/>
      </c>
      <c r="AQ60" s="12" t="str">
        <f>PG_ValUOMxRand</f>
        <v/>
      </c>
      <c r="AR60" s="13" t="str">
        <f>PG_ValUOMxRand</f>
        <v/>
      </c>
      <c r="AS60" s="13" t="str">
        <f>PG_ValUOMxRand</f>
        <v/>
      </c>
      <c r="AT60" s="13" t="str">
        <f>PG_ValUOMxRand</f>
        <v/>
      </c>
      <c r="AU60" s="14" t="str">
        <f>PG_ValUOMxRand</f>
        <v/>
      </c>
      <c r="AV60" s="15" t="str">
        <f>PG_ValRand</f>
        <v/>
      </c>
      <c r="AW60" s="16" t="str">
        <f>PG_ValRand</f>
        <v/>
      </c>
      <c r="AX60" s="17" t="str">
        <f>PG_ValRand</f>
        <v/>
      </c>
      <c r="AY60" s="12" t="str">
        <f>PG_ValUOMxRand</f>
        <v/>
      </c>
      <c r="AZ60" s="14" t="str">
        <f>PG_ValUOMxRand</f>
        <v/>
      </c>
    </row>
    <row r="61" spans="1:52" ht="15" customHeight="1">
      <c r="A61" s="66"/>
      <c r="B61" s="18"/>
      <c r="C61" s="11"/>
      <c r="D61" s="12"/>
      <c r="E61" s="13"/>
      <c r="F61" s="13"/>
      <c r="G61" s="13"/>
      <c r="H61" s="14"/>
      <c r="I61" s="15"/>
      <c r="J61" s="16"/>
      <c r="K61" s="17"/>
      <c r="L61" s="12"/>
      <c r="M61" s="14"/>
      <c r="N61" s="31"/>
      <c r="O61" s="18"/>
      <c r="P61" s="11"/>
      <c r="Q61" s="12"/>
      <c r="R61" s="13"/>
      <c r="S61" s="13"/>
      <c r="T61" s="13"/>
      <c r="U61" s="14"/>
      <c r="V61" s="15"/>
      <c r="W61" s="16"/>
      <c r="X61" s="17"/>
      <c r="Y61" s="12"/>
      <c r="Z61" s="14"/>
      <c r="AA61" s="32"/>
      <c r="AB61" s="18" t="str">
        <f>PG_ConstNmRout</f>
        <v/>
      </c>
      <c r="AC61" s="11" t="str">
        <f>PG_ValUOMxRout</f>
        <v/>
      </c>
      <c r="AD61" s="12" t="str">
        <f>PG_ValUOMxRout</f>
        <v/>
      </c>
      <c r="AE61" s="13" t="str">
        <f>PG_ValUOMxRout</f>
        <v/>
      </c>
      <c r="AF61" s="13" t="str">
        <f>PG_ValUOMxRout</f>
        <v/>
      </c>
      <c r="AG61" s="13" t="str">
        <f>PG_ValUOMxRout</f>
        <v/>
      </c>
      <c r="AH61" s="14" t="str">
        <f>PG_ValUOMxRout</f>
        <v/>
      </c>
      <c r="AI61" s="15" t="str">
        <f>PG_ValRout</f>
        <v/>
      </c>
      <c r="AJ61" s="16" t="str">
        <f>PG_ValRout</f>
        <v/>
      </c>
      <c r="AK61" s="17" t="str">
        <f>PG_ValRout</f>
        <v/>
      </c>
      <c r="AL61" s="12" t="str">
        <f>PG_ValUOMxRout</f>
        <v/>
      </c>
      <c r="AM61" s="14" t="str">
        <f>PG_ValUOMxRout</f>
        <v/>
      </c>
      <c r="AN61" s="31"/>
      <c r="AO61" s="18" t="str">
        <f>PG_ConstNmRand</f>
        <v/>
      </c>
      <c r="AP61" s="11" t="str">
        <f>PG_ValUOMxRand</f>
        <v/>
      </c>
      <c r="AQ61" s="12" t="str">
        <f>PG_ValUOMxRand</f>
        <v/>
      </c>
      <c r="AR61" s="13" t="str">
        <f>PG_ValUOMxRand</f>
        <v/>
      </c>
      <c r="AS61" s="13" t="str">
        <f>PG_ValUOMxRand</f>
        <v/>
      </c>
      <c r="AT61" s="13" t="str">
        <f>PG_ValUOMxRand</f>
        <v/>
      </c>
      <c r="AU61" s="14" t="str">
        <f>PG_ValUOMxRand</f>
        <v/>
      </c>
      <c r="AV61" s="15" t="str">
        <f>PG_ValRand</f>
        <v/>
      </c>
      <c r="AW61" s="16" t="str">
        <f>PG_ValRand</f>
        <v/>
      </c>
      <c r="AX61" s="17" t="str">
        <f>PG_ValRand</f>
        <v/>
      </c>
      <c r="AY61" s="12" t="str">
        <f>PG_ValUOMxRand</f>
        <v/>
      </c>
      <c r="AZ61" s="14" t="str">
        <f>PG_ValUOMxRand</f>
        <v/>
      </c>
    </row>
    <row r="62" spans="1:52" ht="15" customHeight="1">
      <c r="A62" s="66"/>
      <c r="B62" s="18"/>
      <c r="C62" s="11"/>
      <c r="D62" s="12"/>
      <c r="E62" s="13"/>
      <c r="F62" s="13"/>
      <c r="G62" s="13"/>
      <c r="H62" s="14"/>
      <c r="I62" s="15"/>
      <c r="J62" s="16"/>
      <c r="K62" s="17"/>
      <c r="L62" s="12"/>
      <c r="M62" s="14"/>
      <c r="N62" s="31"/>
      <c r="O62" s="18"/>
      <c r="P62" s="11"/>
      <c r="Q62" s="12"/>
      <c r="R62" s="13"/>
      <c r="S62" s="13"/>
      <c r="T62" s="13"/>
      <c r="U62" s="14"/>
      <c r="V62" s="15"/>
      <c r="W62" s="16"/>
      <c r="X62" s="17"/>
      <c r="Y62" s="12"/>
      <c r="Z62" s="14"/>
      <c r="AA62" s="32"/>
      <c r="AB62" s="18" t="str">
        <f>PG_ConstNmRout</f>
        <v/>
      </c>
      <c r="AC62" s="11" t="str">
        <f>PG_ValUOMxRout</f>
        <v/>
      </c>
      <c r="AD62" s="12" t="str">
        <f>PG_ValUOMxRout</f>
        <v/>
      </c>
      <c r="AE62" s="13" t="str">
        <f>PG_ValUOMxRout</f>
        <v/>
      </c>
      <c r="AF62" s="13" t="str">
        <f>PG_ValUOMxRout</f>
        <v/>
      </c>
      <c r="AG62" s="13" t="str">
        <f>PG_ValUOMxRout</f>
        <v/>
      </c>
      <c r="AH62" s="14" t="str">
        <f>PG_ValUOMxRout</f>
        <v/>
      </c>
      <c r="AI62" s="15" t="str">
        <f>PG_ValRout</f>
        <v/>
      </c>
      <c r="AJ62" s="16" t="str">
        <f>PG_ValRout</f>
        <v/>
      </c>
      <c r="AK62" s="17" t="str">
        <f>PG_ValRout</f>
        <v/>
      </c>
      <c r="AL62" s="12" t="str">
        <f>PG_ValUOMxRout</f>
        <v/>
      </c>
      <c r="AM62" s="14" t="str">
        <f>PG_ValUOMxRout</f>
        <v/>
      </c>
      <c r="AN62" s="31"/>
      <c r="AO62" s="18" t="str">
        <f>PG_ConstNmRand</f>
        <v/>
      </c>
      <c r="AP62" s="11" t="str">
        <f>PG_ValUOMxRand</f>
        <v/>
      </c>
      <c r="AQ62" s="12" t="str">
        <f>PG_ValUOMxRand</f>
        <v/>
      </c>
      <c r="AR62" s="13" t="str">
        <f>PG_ValUOMxRand</f>
        <v/>
      </c>
      <c r="AS62" s="13" t="str">
        <f>PG_ValUOMxRand</f>
        <v/>
      </c>
      <c r="AT62" s="13" t="str">
        <f>PG_ValUOMxRand</f>
        <v/>
      </c>
      <c r="AU62" s="14" t="str">
        <f>PG_ValUOMxRand</f>
        <v/>
      </c>
      <c r="AV62" s="15" t="str">
        <f>PG_ValRand</f>
        <v/>
      </c>
      <c r="AW62" s="16" t="str">
        <f>PG_ValRand</f>
        <v/>
      </c>
      <c r="AX62" s="17" t="str">
        <f>PG_ValRand</f>
        <v/>
      </c>
      <c r="AY62" s="12" t="str">
        <f>PG_ValUOMxRand</f>
        <v/>
      </c>
      <c r="AZ62" s="14" t="str">
        <f>PG_ValUOMxRand</f>
        <v/>
      </c>
    </row>
    <row r="63" spans="1:52" ht="15" customHeight="1">
      <c r="A63" s="66"/>
      <c r="B63" s="18"/>
      <c r="C63" s="11"/>
      <c r="D63" s="12"/>
      <c r="E63" s="13"/>
      <c r="F63" s="13"/>
      <c r="G63" s="13"/>
      <c r="H63" s="14"/>
      <c r="I63" s="15"/>
      <c r="J63" s="16"/>
      <c r="K63" s="17"/>
      <c r="L63" s="12"/>
      <c r="M63" s="14"/>
      <c r="N63" s="31"/>
      <c r="O63" s="18"/>
      <c r="P63" s="11"/>
      <c r="Q63" s="12"/>
      <c r="R63" s="13"/>
      <c r="S63" s="13"/>
      <c r="T63" s="13"/>
      <c r="U63" s="14"/>
      <c r="V63" s="15"/>
      <c r="W63" s="16"/>
      <c r="X63" s="17"/>
      <c r="Y63" s="12"/>
      <c r="Z63" s="14"/>
      <c r="AA63" s="32"/>
      <c r="AB63" s="18" t="str">
        <f>PG_ConstNmRout</f>
        <v/>
      </c>
      <c r="AC63" s="11" t="str">
        <f>PG_ValUOMxRout</f>
        <v/>
      </c>
      <c r="AD63" s="12" t="str">
        <f>PG_ValUOMxRout</f>
        <v/>
      </c>
      <c r="AE63" s="13" t="str">
        <f>PG_ValUOMxRout</f>
        <v/>
      </c>
      <c r="AF63" s="13" t="str">
        <f>PG_ValUOMxRout</f>
        <v/>
      </c>
      <c r="AG63" s="13" t="str">
        <f>PG_ValUOMxRout</f>
        <v/>
      </c>
      <c r="AH63" s="14" t="str">
        <f>PG_ValUOMxRout</f>
        <v/>
      </c>
      <c r="AI63" s="15" t="str">
        <f>PG_ValRout</f>
        <v/>
      </c>
      <c r="AJ63" s="16" t="str">
        <f>PG_ValRout</f>
        <v/>
      </c>
      <c r="AK63" s="17" t="str">
        <f>PG_ValRout</f>
        <v/>
      </c>
      <c r="AL63" s="12" t="str">
        <f>PG_ValUOMxRout</f>
        <v/>
      </c>
      <c r="AM63" s="14" t="str">
        <f>PG_ValUOMxRout</f>
        <v/>
      </c>
      <c r="AN63" s="31"/>
      <c r="AO63" s="18" t="str">
        <f>PG_ConstNmRand</f>
        <v/>
      </c>
      <c r="AP63" s="11" t="str">
        <f>PG_ValUOMxRand</f>
        <v/>
      </c>
      <c r="AQ63" s="12" t="str">
        <f>PG_ValUOMxRand</f>
        <v/>
      </c>
      <c r="AR63" s="13" t="str">
        <f>PG_ValUOMxRand</f>
        <v/>
      </c>
      <c r="AS63" s="13" t="str">
        <f>PG_ValUOMxRand</f>
        <v/>
      </c>
      <c r="AT63" s="13" t="str">
        <f>PG_ValUOMxRand</f>
        <v/>
      </c>
      <c r="AU63" s="14" t="str">
        <f>PG_ValUOMxRand</f>
        <v/>
      </c>
      <c r="AV63" s="15" t="str">
        <f>PG_ValRand</f>
        <v/>
      </c>
      <c r="AW63" s="16" t="str">
        <f>PG_ValRand</f>
        <v/>
      </c>
      <c r="AX63" s="17" t="str">
        <f>PG_ValRand</f>
        <v/>
      </c>
      <c r="AY63" s="12" t="str">
        <f>PG_ValUOMxRand</f>
        <v/>
      </c>
      <c r="AZ63" s="14" t="str">
        <f>PG_ValUOMxRand</f>
        <v/>
      </c>
    </row>
    <row r="64" spans="1:52" ht="15" customHeight="1">
      <c r="A64" s="66"/>
      <c r="B64" s="18"/>
      <c r="C64" s="11"/>
      <c r="D64" s="12"/>
      <c r="E64" s="13"/>
      <c r="F64" s="13"/>
      <c r="G64" s="13"/>
      <c r="H64" s="14"/>
      <c r="I64" s="15"/>
      <c r="J64" s="16"/>
      <c r="K64" s="17"/>
      <c r="L64" s="12"/>
      <c r="M64" s="14"/>
      <c r="N64" s="31"/>
      <c r="O64" s="18"/>
      <c r="P64" s="11"/>
      <c r="Q64" s="12"/>
      <c r="R64" s="13"/>
      <c r="S64" s="13"/>
      <c r="T64" s="13"/>
      <c r="U64" s="14"/>
      <c r="V64" s="15"/>
      <c r="W64" s="16"/>
      <c r="X64" s="17"/>
      <c r="Y64" s="12"/>
      <c r="Z64" s="14"/>
      <c r="AA64" s="32"/>
      <c r="AB64" s="18" t="str">
        <f>PG_ConstNmRout</f>
        <v/>
      </c>
      <c r="AC64" s="11" t="str">
        <f>PG_ValUOMxRout</f>
        <v/>
      </c>
      <c r="AD64" s="12" t="str">
        <f>PG_ValUOMxRout</f>
        <v/>
      </c>
      <c r="AE64" s="13" t="str">
        <f>PG_ValUOMxRout</f>
        <v/>
      </c>
      <c r="AF64" s="13" t="str">
        <f>PG_ValUOMxRout</f>
        <v/>
      </c>
      <c r="AG64" s="13" t="str">
        <f>PG_ValUOMxRout</f>
        <v/>
      </c>
      <c r="AH64" s="14" t="str">
        <f>PG_ValUOMxRout</f>
        <v/>
      </c>
      <c r="AI64" s="15" t="str">
        <f>PG_ValRout</f>
        <v/>
      </c>
      <c r="AJ64" s="16" t="str">
        <f>PG_ValRout</f>
        <v/>
      </c>
      <c r="AK64" s="17" t="str">
        <f>PG_ValRout</f>
        <v/>
      </c>
      <c r="AL64" s="12" t="str">
        <f>PG_ValUOMxRout</f>
        <v/>
      </c>
      <c r="AM64" s="14" t="str">
        <f>PG_ValUOMxRout</f>
        <v/>
      </c>
      <c r="AN64" s="31"/>
      <c r="AO64" s="18" t="str">
        <f>PG_ConstNmRand</f>
        <v/>
      </c>
      <c r="AP64" s="11" t="str">
        <f>PG_ValUOMxRand</f>
        <v/>
      </c>
      <c r="AQ64" s="12" t="str">
        <f>PG_ValUOMxRand</f>
        <v/>
      </c>
      <c r="AR64" s="13" t="str">
        <f>PG_ValUOMxRand</f>
        <v/>
      </c>
      <c r="AS64" s="13" t="str">
        <f>PG_ValUOMxRand</f>
        <v/>
      </c>
      <c r="AT64" s="13" t="str">
        <f>PG_ValUOMxRand</f>
        <v/>
      </c>
      <c r="AU64" s="14" t="str">
        <f>PG_ValUOMxRand</f>
        <v/>
      </c>
      <c r="AV64" s="15" t="str">
        <f>PG_ValRand</f>
        <v/>
      </c>
      <c r="AW64" s="16" t="str">
        <f>PG_ValRand</f>
        <v/>
      </c>
      <c r="AX64" s="17" t="str">
        <f>PG_ValRand</f>
        <v/>
      </c>
      <c r="AY64" s="12" t="str">
        <f>PG_ValUOMxRand</f>
        <v/>
      </c>
      <c r="AZ64" s="14" t="str">
        <f>PG_ValUOMxRand</f>
        <v/>
      </c>
    </row>
    <row r="65" spans="1:52" ht="15" customHeight="1">
      <c r="A65" s="66"/>
      <c r="B65" s="18"/>
      <c r="C65" s="11"/>
      <c r="D65" s="12"/>
      <c r="E65" s="13"/>
      <c r="F65" s="13"/>
      <c r="G65" s="13"/>
      <c r="H65" s="14"/>
      <c r="I65" s="15"/>
      <c r="J65" s="16"/>
      <c r="K65" s="17"/>
      <c r="L65" s="12"/>
      <c r="M65" s="14"/>
      <c r="N65" s="31"/>
      <c r="O65" s="18"/>
      <c r="P65" s="11"/>
      <c r="Q65" s="12"/>
      <c r="R65" s="13"/>
      <c r="S65" s="13"/>
      <c r="T65" s="13"/>
      <c r="U65" s="14"/>
      <c r="V65" s="15"/>
      <c r="W65" s="16"/>
      <c r="X65" s="17"/>
      <c r="Y65" s="12"/>
      <c r="Z65" s="14"/>
      <c r="AA65" s="32"/>
      <c r="AB65" s="18" t="str">
        <f>PG_ConstNmRout</f>
        <v/>
      </c>
      <c r="AC65" s="11" t="str">
        <f>PG_ValUOMxRout</f>
        <v/>
      </c>
      <c r="AD65" s="12" t="str">
        <f>PG_ValUOMxRout</f>
        <v/>
      </c>
      <c r="AE65" s="13" t="str">
        <f>PG_ValUOMxRout</f>
        <v/>
      </c>
      <c r="AF65" s="13" t="str">
        <f>PG_ValUOMxRout</f>
        <v/>
      </c>
      <c r="AG65" s="13" t="str">
        <f>PG_ValUOMxRout</f>
        <v/>
      </c>
      <c r="AH65" s="14" t="str">
        <f>PG_ValUOMxRout</f>
        <v/>
      </c>
      <c r="AI65" s="15" t="str">
        <f>PG_ValRout</f>
        <v/>
      </c>
      <c r="AJ65" s="16" t="str">
        <f>PG_ValRout</f>
        <v/>
      </c>
      <c r="AK65" s="17" t="str">
        <f>PG_ValRout</f>
        <v/>
      </c>
      <c r="AL65" s="12" t="str">
        <f>PG_ValUOMxRout</f>
        <v/>
      </c>
      <c r="AM65" s="14" t="str">
        <f>PG_ValUOMxRout</f>
        <v/>
      </c>
      <c r="AN65" s="31"/>
      <c r="AO65" s="18" t="str">
        <f>PG_ConstNmRand</f>
        <v/>
      </c>
      <c r="AP65" s="11" t="str">
        <f>PG_ValUOMxRand</f>
        <v/>
      </c>
      <c r="AQ65" s="12" t="str">
        <f>PG_ValUOMxRand</f>
        <v/>
      </c>
      <c r="AR65" s="13" t="str">
        <f>PG_ValUOMxRand</f>
        <v/>
      </c>
      <c r="AS65" s="13" t="str">
        <f>PG_ValUOMxRand</f>
        <v/>
      </c>
      <c r="AT65" s="13" t="str">
        <f>PG_ValUOMxRand</f>
        <v/>
      </c>
      <c r="AU65" s="14" t="str">
        <f>PG_ValUOMxRand</f>
        <v/>
      </c>
      <c r="AV65" s="15" t="str">
        <f>PG_ValRand</f>
        <v/>
      </c>
      <c r="AW65" s="16" t="str">
        <f>PG_ValRand</f>
        <v/>
      </c>
      <c r="AX65" s="17" t="str">
        <f>PG_ValRand</f>
        <v/>
      </c>
      <c r="AY65" s="12" t="str">
        <f>PG_ValUOMxRand</f>
        <v/>
      </c>
      <c r="AZ65" s="14" t="str">
        <f>PG_ValUOMxRand</f>
        <v/>
      </c>
    </row>
    <row r="66" spans="1:52" ht="15" customHeight="1">
      <c r="A66" s="66"/>
      <c r="B66" s="18"/>
      <c r="C66" s="11"/>
      <c r="D66" s="12"/>
      <c r="E66" s="13"/>
      <c r="F66" s="13"/>
      <c r="G66" s="13"/>
      <c r="H66" s="14"/>
      <c r="I66" s="15"/>
      <c r="J66" s="16"/>
      <c r="K66" s="17"/>
      <c r="L66" s="12"/>
      <c r="M66" s="14"/>
      <c r="N66" s="31"/>
      <c r="O66" s="18"/>
      <c r="P66" s="11"/>
      <c r="Q66" s="12"/>
      <c r="R66" s="13"/>
      <c r="S66" s="13"/>
      <c r="T66" s="13"/>
      <c r="U66" s="14"/>
      <c r="V66" s="15"/>
      <c r="W66" s="16"/>
      <c r="X66" s="17"/>
      <c r="Y66" s="12"/>
      <c r="Z66" s="14"/>
      <c r="AA66" s="32"/>
      <c r="AB66" s="18" t="str">
        <f>PG_ConstNmRout</f>
        <v/>
      </c>
      <c r="AC66" s="11" t="str">
        <f>PG_ValUOMxRout</f>
        <v/>
      </c>
      <c r="AD66" s="12" t="str">
        <f>PG_ValUOMxRout</f>
        <v/>
      </c>
      <c r="AE66" s="13" t="str">
        <f>PG_ValUOMxRout</f>
        <v/>
      </c>
      <c r="AF66" s="13" t="str">
        <f>PG_ValUOMxRout</f>
        <v/>
      </c>
      <c r="AG66" s="13" t="str">
        <f>PG_ValUOMxRout</f>
        <v/>
      </c>
      <c r="AH66" s="14" t="str">
        <f>PG_ValUOMxRout</f>
        <v/>
      </c>
      <c r="AI66" s="15" t="str">
        <f>PG_ValRout</f>
        <v/>
      </c>
      <c r="AJ66" s="16" t="str">
        <f>PG_ValRout</f>
        <v/>
      </c>
      <c r="AK66" s="17" t="str">
        <f>PG_ValRout</f>
        <v/>
      </c>
      <c r="AL66" s="12" t="str">
        <f>PG_ValUOMxRout</f>
        <v/>
      </c>
      <c r="AM66" s="14" t="str">
        <f>PG_ValUOMxRout</f>
        <v/>
      </c>
      <c r="AN66" s="31"/>
      <c r="AO66" s="18" t="str">
        <f>PG_ConstNmRand</f>
        <v/>
      </c>
      <c r="AP66" s="11" t="str">
        <f>PG_ValUOMxRand</f>
        <v/>
      </c>
      <c r="AQ66" s="12" t="str">
        <f>PG_ValUOMxRand</f>
        <v/>
      </c>
      <c r="AR66" s="13" t="str">
        <f>PG_ValUOMxRand</f>
        <v/>
      </c>
      <c r="AS66" s="13" t="str">
        <f>PG_ValUOMxRand</f>
        <v/>
      </c>
      <c r="AT66" s="13" t="str">
        <f>PG_ValUOMxRand</f>
        <v/>
      </c>
      <c r="AU66" s="14" t="str">
        <f>PG_ValUOMxRand</f>
        <v/>
      </c>
      <c r="AV66" s="15" t="str">
        <f>PG_ValRand</f>
        <v/>
      </c>
      <c r="AW66" s="16" t="str">
        <f>PG_ValRand</f>
        <v/>
      </c>
      <c r="AX66" s="17" t="str">
        <f>PG_ValRand</f>
        <v/>
      </c>
      <c r="AY66" s="12" t="str">
        <f>PG_ValUOMxRand</f>
        <v/>
      </c>
      <c r="AZ66" s="14" t="str">
        <f>PG_ValUOMxRand</f>
        <v/>
      </c>
    </row>
    <row r="67" spans="1:52" ht="15" customHeight="1">
      <c r="A67" s="66"/>
      <c r="B67" s="18"/>
      <c r="C67" s="11"/>
      <c r="D67" s="12"/>
      <c r="E67" s="13"/>
      <c r="F67" s="13"/>
      <c r="G67" s="13"/>
      <c r="H67" s="14"/>
      <c r="I67" s="15"/>
      <c r="J67" s="16"/>
      <c r="K67" s="17"/>
      <c r="L67" s="12"/>
      <c r="M67" s="14"/>
      <c r="N67" s="31"/>
      <c r="O67" s="18"/>
      <c r="P67" s="11"/>
      <c r="Q67" s="12"/>
      <c r="R67" s="13"/>
      <c r="S67" s="13"/>
      <c r="T67" s="13"/>
      <c r="U67" s="14"/>
      <c r="V67" s="15"/>
      <c r="W67" s="16"/>
      <c r="X67" s="17"/>
      <c r="Y67" s="12"/>
      <c r="Z67" s="14"/>
      <c r="AA67" s="32"/>
      <c r="AB67" s="18" t="str">
        <f>PG_ConstNmRout</f>
        <v/>
      </c>
      <c r="AC67" s="11" t="str">
        <f>PG_ValUOMxRout</f>
        <v/>
      </c>
      <c r="AD67" s="12" t="str">
        <f>PG_ValUOMxRout</f>
        <v/>
      </c>
      <c r="AE67" s="13" t="str">
        <f>PG_ValUOMxRout</f>
        <v/>
      </c>
      <c r="AF67" s="13" t="str">
        <f>PG_ValUOMxRout</f>
        <v/>
      </c>
      <c r="AG67" s="13" t="str">
        <f>PG_ValUOMxRout</f>
        <v/>
      </c>
      <c r="AH67" s="14" t="str">
        <f>PG_ValUOMxRout</f>
        <v/>
      </c>
      <c r="AI67" s="15" t="str">
        <f>PG_ValRout</f>
        <v/>
      </c>
      <c r="AJ67" s="16" t="str">
        <f>PG_ValRout</f>
        <v/>
      </c>
      <c r="AK67" s="17" t="str">
        <f>PG_ValRout</f>
        <v/>
      </c>
      <c r="AL67" s="12" t="str">
        <f>PG_ValUOMxRout</f>
        <v/>
      </c>
      <c r="AM67" s="14" t="str">
        <f>PG_ValUOMxRout</f>
        <v/>
      </c>
      <c r="AN67" s="31"/>
      <c r="AO67" s="18" t="str">
        <f>PG_ConstNmRand</f>
        <v/>
      </c>
      <c r="AP67" s="11" t="str">
        <f>PG_ValUOMxRand</f>
        <v/>
      </c>
      <c r="AQ67" s="12" t="str">
        <f>PG_ValUOMxRand</f>
        <v/>
      </c>
      <c r="AR67" s="13" t="str">
        <f>PG_ValUOMxRand</f>
        <v/>
      </c>
      <c r="AS67" s="13" t="str">
        <f>PG_ValUOMxRand</f>
        <v/>
      </c>
      <c r="AT67" s="13" t="str">
        <f>PG_ValUOMxRand</f>
        <v/>
      </c>
      <c r="AU67" s="14" t="str">
        <f>PG_ValUOMxRand</f>
        <v/>
      </c>
      <c r="AV67" s="15" t="str">
        <f>PG_ValRand</f>
        <v/>
      </c>
      <c r="AW67" s="16" t="str">
        <f>PG_ValRand</f>
        <v/>
      </c>
      <c r="AX67" s="17" t="str">
        <f>PG_ValRand</f>
        <v/>
      </c>
      <c r="AY67" s="12" t="str">
        <f>PG_ValUOMxRand</f>
        <v/>
      </c>
      <c r="AZ67" s="14" t="str">
        <f>PG_ValUOMxRand</f>
        <v/>
      </c>
    </row>
    <row r="68" spans="1:52" ht="15" customHeight="1">
      <c r="A68" s="66"/>
      <c r="B68" s="18"/>
      <c r="C68" s="11"/>
      <c r="D68" s="12"/>
      <c r="E68" s="13"/>
      <c r="F68" s="13"/>
      <c r="G68" s="13"/>
      <c r="H68" s="14"/>
      <c r="I68" s="15"/>
      <c r="J68" s="16"/>
      <c r="K68" s="17"/>
      <c r="L68" s="12"/>
      <c r="M68" s="14"/>
      <c r="N68" s="31"/>
      <c r="O68" s="18"/>
      <c r="P68" s="11"/>
      <c r="Q68" s="12"/>
      <c r="R68" s="13"/>
      <c r="S68" s="13"/>
      <c r="T68" s="13"/>
      <c r="U68" s="14"/>
      <c r="V68" s="15"/>
      <c r="W68" s="16"/>
      <c r="X68" s="17"/>
      <c r="Y68" s="12"/>
      <c r="Z68" s="14"/>
      <c r="AA68" s="32"/>
      <c r="AB68" s="18" t="str">
        <f>PG_ConstNmRout</f>
        <v/>
      </c>
      <c r="AC68" s="11" t="str">
        <f>PG_ValUOMxRout</f>
        <v/>
      </c>
      <c r="AD68" s="12" t="str">
        <f>PG_ValUOMxRout</f>
        <v/>
      </c>
      <c r="AE68" s="13" t="str">
        <f>PG_ValUOMxRout</f>
        <v/>
      </c>
      <c r="AF68" s="13" t="str">
        <f>PG_ValUOMxRout</f>
        <v/>
      </c>
      <c r="AG68" s="13" t="str">
        <f>PG_ValUOMxRout</f>
        <v/>
      </c>
      <c r="AH68" s="14" t="str">
        <f>PG_ValUOMxRout</f>
        <v/>
      </c>
      <c r="AI68" s="15" t="str">
        <f>PG_ValRout</f>
        <v/>
      </c>
      <c r="AJ68" s="16" t="str">
        <f>PG_ValRout</f>
        <v/>
      </c>
      <c r="AK68" s="17" t="str">
        <f>PG_ValRout</f>
        <v/>
      </c>
      <c r="AL68" s="12" t="str">
        <f>PG_ValUOMxRout</f>
        <v/>
      </c>
      <c r="AM68" s="14" t="str">
        <f>PG_ValUOMxRout</f>
        <v/>
      </c>
      <c r="AN68" s="31"/>
      <c r="AO68" s="18" t="str">
        <f>PG_ConstNmRand</f>
        <v/>
      </c>
      <c r="AP68" s="11" t="str">
        <f>PG_ValUOMxRand</f>
        <v/>
      </c>
      <c r="AQ68" s="12" t="str">
        <f>PG_ValUOMxRand</f>
        <v/>
      </c>
      <c r="AR68" s="13" t="str">
        <f>PG_ValUOMxRand</f>
        <v/>
      </c>
      <c r="AS68" s="13" t="str">
        <f>PG_ValUOMxRand</f>
        <v/>
      </c>
      <c r="AT68" s="13" t="str">
        <f>PG_ValUOMxRand</f>
        <v/>
      </c>
      <c r="AU68" s="14" t="str">
        <f>PG_ValUOMxRand</f>
        <v/>
      </c>
      <c r="AV68" s="15" t="str">
        <f>PG_ValRand</f>
        <v/>
      </c>
      <c r="AW68" s="16" t="str">
        <f>PG_ValRand</f>
        <v/>
      </c>
      <c r="AX68" s="17" t="str">
        <f>PG_ValRand</f>
        <v/>
      </c>
      <c r="AY68" s="12" t="str">
        <f>PG_ValUOMxRand</f>
        <v/>
      </c>
      <c r="AZ68" s="14" t="str">
        <f>PG_ValUOMxRand</f>
        <v/>
      </c>
    </row>
    <row r="69" spans="1:52" ht="15" customHeight="1">
      <c r="A69" s="66"/>
      <c r="B69" s="18"/>
      <c r="C69" s="11"/>
      <c r="D69" s="12"/>
      <c r="E69" s="13"/>
      <c r="F69" s="13"/>
      <c r="G69" s="13"/>
      <c r="H69" s="14"/>
      <c r="I69" s="15"/>
      <c r="J69" s="16"/>
      <c r="K69" s="17"/>
      <c r="L69" s="12"/>
      <c r="M69" s="14"/>
      <c r="N69" s="31"/>
      <c r="O69" s="18"/>
      <c r="P69" s="11"/>
      <c r="Q69" s="12"/>
      <c r="R69" s="13"/>
      <c r="S69" s="13"/>
      <c r="T69" s="13"/>
      <c r="U69" s="14"/>
      <c r="V69" s="15"/>
      <c r="W69" s="16"/>
      <c r="X69" s="17"/>
      <c r="Y69" s="12"/>
      <c r="Z69" s="14"/>
      <c r="AA69" s="32"/>
      <c r="AB69" s="18" t="str">
        <f>PG_ConstNmRout</f>
        <v/>
      </c>
      <c r="AC69" s="11" t="str">
        <f>PG_ValUOMxRout</f>
        <v/>
      </c>
      <c r="AD69" s="12" t="str">
        <f>PG_ValUOMxRout</f>
        <v/>
      </c>
      <c r="AE69" s="13" t="str">
        <f>PG_ValUOMxRout</f>
        <v/>
      </c>
      <c r="AF69" s="13" t="str">
        <f>PG_ValUOMxRout</f>
        <v/>
      </c>
      <c r="AG69" s="13" t="str">
        <f>PG_ValUOMxRout</f>
        <v/>
      </c>
      <c r="AH69" s="14" t="str">
        <f>PG_ValUOMxRout</f>
        <v/>
      </c>
      <c r="AI69" s="15" t="str">
        <f>PG_ValRout</f>
        <v/>
      </c>
      <c r="AJ69" s="16" t="str">
        <f>PG_ValRout</f>
        <v/>
      </c>
      <c r="AK69" s="17" t="str">
        <f>PG_ValRout</f>
        <v/>
      </c>
      <c r="AL69" s="12" t="str">
        <f>PG_ValUOMxRout</f>
        <v/>
      </c>
      <c r="AM69" s="14" t="str">
        <f>PG_ValUOMxRout</f>
        <v/>
      </c>
      <c r="AN69" s="31"/>
      <c r="AO69" s="18" t="str">
        <f>PG_ConstNmRand</f>
        <v/>
      </c>
      <c r="AP69" s="11" t="str">
        <f>PG_ValUOMxRand</f>
        <v/>
      </c>
      <c r="AQ69" s="12" t="str">
        <f>PG_ValUOMxRand</f>
        <v/>
      </c>
      <c r="AR69" s="13" t="str">
        <f>PG_ValUOMxRand</f>
        <v/>
      </c>
      <c r="AS69" s="13" t="str">
        <f>PG_ValUOMxRand</f>
        <v/>
      </c>
      <c r="AT69" s="13" t="str">
        <f>PG_ValUOMxRand</f>
        <v/>
      </c>
      <c r="AU69" s="14" t="str">
        <f>PG_ValUOMxRand</f>
        <v/>
      </c>
      <c r="AV69" s="15" t="str">
        <f>PG_ValRand</f>
        <v/>
      </c>
      <c r="AW69" s="16" t="str">
        <f>PG_ValRand</f>
        <v/>
      </c>
      <c r="AX69" s="17" t="str">
        <f>PG_ValRand</f>
        <v/>
      </c>
      <c r="AY69" s="12" t="str">
        <f>PG_ValUOMxRand</f>
        <v/>
      </c>
      <c r="AZ69" s="14" t="str">
        <f>PG_ValUOMxRand</f>
        <v/>
      </c>
    </row>
    <row r="70" spans="1:52" ht="15" customHeight="1">
      <c r="A70" s="66"/>
      <c r="B70" s="18"/>
      <c r="C70" s="11"/>
      <c r="D70" s="12"/>
      <c r="E70" s="13"/>
      <c r="F70" s="13"/>
      <c r="G70" s="13"/>
      <c r="H70" s="14"/>
      <c r="I70" s="15"/>
      <c r="J70" s="16"/>
      <c r="K70" s="17"/>
      <c r="L70" s="12"/>
      <c r="M70" s="14"/>
      <c r="N70" s="31"/>
      <c r="O70" s="18"/>
      <c r="P70" s="11"/>
      <c r="Q70" s="12"/>
      <c r="R70" s="13"/>
      <c r="S70" s="13"/>
      <c r="T70" s="13"/>
      <c r="U70" s="14"/>
      <c r="V70" s="15"/>
      <c r="W70" s="16"/>
      <c r="X70" s="17"/>
      <c r="Y70" s="12"/>
      <c r="Z70" s="14"/>
      <c r="AA70" s="32"/>
      <c r="AB70" s="18" t="str">
        <f>PG_ConstNmRout</f>
        <v/>
      </c>
      <c r="AC70" s="11" t="str">
        <f>PG_ValUOMxRout</f>
        <v/>
      </c>
      <c r="AD70" s="12" t="str">
        <f>PG_ValUOMxRout</f>
        <v/>
      </c>
      <c r="AE70" s="13" t="str">
        <f>PG_ValUOMxRout</f>
        <v/>
      </c>
      <c r="AF70" s="13" t="str">
        <f>PG_ValUOMxRout</f>
        <v/>
      </c>
      <c r="AG70" s="13" t="str">
        <f>PG_ValUOMxRout</f>
        <v/>
      </c>
      <c r="AH70" s="14" t="str">
        <f>PG_ValUOMxRout</f>
        <v/>
      </c>
      <c r="AI70" s="15" t="str">
        <f>PG_ValRout</f>
        <v/>
      </c>
      <c r="AJ70" s="16" t="str">
        <f>PG_ValRout</f>
        <v/>
      </c>
      <c r="AK70" s="17" t="str">
        <f>PG_ValRout</f>
        <v/>
      </c>
      <c r="AL70" s="12" t="str">
        <f>PG_ValUOMxRout</f>
        <v/>
      </c>
      <c r="AM70" s="14" t="str">
        <f>PG_ValUOMxRout</f>
        <v/>
      </c>
      <c r="AN70" s="31"/>
      <c r="AO70" s="18" t="str">
        <f>PG_ConstNmRand</f>
        <v/>
      </c>
      <c r="AP70" s="11" t="str">
        <f>PG_ValUOMxRand</f>
        <v/>
      </c>
      <c r="AQ70" s="12" t="str">
        <f>PG_ValUOMxRand</f>
        <v/>
      </c>
      <c r="AR70" s="13" t="str">
        <f>PG_ValUOMxRand</f>
        <v/>
      </c>
      <c r="AS70" s="13" t="str">
        <f>PG_ValUOMxRand</f>
        <v/>
      </c>
      <c r="AT70" s="13" t="str">
        <f>PG_ValUOMxRand</f>
        <v/>
      </c>
      <c r="AU70" s="14" t="str">
        <f>PG_ValUOMxRand</f>
        <v/>
      </c>
      <c r="AV70" s="15" t="str">
        <f>PG_ValRand</f>
        <v/>
      </c>
      <c r="AW70" s="16" t="str">
        <f>PG_ValRand</f>
        <v/>
      </c>
      <c r="AX70" s="17" t="str">
        <f>PG_ValRand</f>
        <v/>
      </c>
      <c r="AY70" s="12" t="str">
        <f>PG_ValUOMxRand</f>
        <v/>
      </c>
      <c r="AZ70" s="14" t="str">
        <f>PG_ValUOMxRand</f>
        <v/>
      </c>
    </row>
    <row r="71" spans="1:52" ht="15" customHeight="1">
      <c r="A71" s="66"/>
      <c r="B71" s="18"/>
      <c r="C71" s="11"/>
      <c r="D71" s="12"/>
      <c r="E71" s="13"/>
      <c r="F71" s="13"/>
      <c r="G71" s="13"/>
      <c r="H71" s="14"/>
      <c r="I71" s="15"/>
      <c r="J71" s="16"/>
      <c r="K71" s="17"/>
      <c r="L71" s="12"/>
      <c r="M71" s="14"/>
      <c r="N71" s="31"/>
      <c r="O71" s="18"/>
      <c r="P71" s="11"/>
      <c r="Q71" s="12"/>
      <c r="R71" s="13"/>
      <c r="S71" s="13"/>
      <c r="T71" s="13"/>
      <c r="U71" s="14"/>
      <c r="V71" s="15"/>
      <c r="W71" s="16"/>
      <c r="X71" s="17"/>
      <c r="Y71" s="12"/>
      <c r="Z71" s="14"/>
      <c r="AA71" s="32"/>
      <c r="AB71" s="18" t="str">
        <f>PG_ConstNmRout</f>
        <v/>
      </c>
      <c r="AC71" s="11" t="str">
        <f>PG_ValUOMxRout</f>
        <v/>
      </c>
      <c r="AD71" s="12" t="str">
        <f>PG_ValUOMxRout</f>
        <v/>
      </c>
      <c r="AE71" s="13" t="str">
        <f>PG_ValUOMxRout</f>
        <v/>
      </c>
      <c r="AF71" s="13" t="str">
        <f>PG_ValUOMxRout</f>
        <v/>
      </c>
      <c r="AG71" s="13" t="str">
        <f>PG_ValUOMxRout</f>
        <v/>
      </c>
      <c r="AH71" s="14" t="str">
        <f>PG_ValUOMxRout</f>
        <v/>
      </c>
      <c r="AI71" s="15" t="str">
        <f>PG_ValRout</f>
        <v/>
      </c>
      <c r="AJ71" s="16" t="str">
        <f>PG_ValRout</f>
        <v/>
      </c>
      <c r="AK71" s="17" t="str">
        <f>PG_ValRout</f>
        <v/>
      </c>
      <c r="AL71" s="12" t="str">
        <f>PG_ValUOMxRout</f>
        <v/>
      </c>
      <c r="AM71" s="14" t="str">
        <f>PG_ValUOMxRout</f>
        <v/>
      </c>
      <c r="AN71" s="31"/>
      <c r="AO71" s="18" t="str">
        <f>PG_ConstNmRand</f>
        <v/>
      </c>
      <c r="AP71" s="11" t="str">
        <f>PG_ValUOMxRand</f>
        <v/>
      </c>
      <c r="AQ71" s="12" t="str">
        <f>PG_ValUOMxRand</f>
        <v/>
      </c>
      <c r="AR71" s="13" t="str">
        <f>PG_ValUOMxRand</f>
        <v/>
      </c>
      <c r="AS71" s="13" t="str">
        <f>PG_ValUOMxRand</f>
        <v/>
      </c>
      <c r="AT71" s="13" t="str">
        <f>PG_ValUOMxRand</f>
        <v/>
      </c>
      <c r="AU71" s="14" t="str">
        <f>PG_ValUOMxRand</f>
        <v/>
      </c>
      <c r="AV71" s="15" t="str">
        <f>PG_ValRand</f>
        <v/>
      </c>
      <c r="AW71" s="16" t="str">
        <f>PG_ValRand</f>
        <v/>
      </c>
      <c r="AX71" s="17" t="str">
        <f>PG_ValRand</f>
        <v/>
      </c>
      <c r="AY71" s="12" t="str">
        <f>PG_ValUOMxRand</f>
        <v/>
      </c>
      <c r="AZ71" s="14" t="str">
        <f>PG_ValUOMxRand</f>
        <v/>
      </c>
    </row>
    <row r="72" spans="1:52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</row>
    <row r="73" spans="1:52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</row>
    <row r="74" spans="1:52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</row>
    <row r="75" spans="1:52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</row>
    <row r="76" spans="1:52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</row>
    <row r="77" spans="1:52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</row>
    <row r="78" spans="1:52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</row>
    <row r="79" spans="1:52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</row>
    <row r="80" spans="1:52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</row>
    <row r="81" spans="1:52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</row>
    <row r="82" spans="1:52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</row>
    <row r="83" spans="1:52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</row>
    <row r="84" spans="1:52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</row>
    <row r="85" spans="1:52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</row>
    <row r="86" spans="1:52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</row>
    <row r="87" spans="1:52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</row>
    <row r="88" spans="1:52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</row>
    <row r="89" spans="1:52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</row>
    <row r="90" spans="1:52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</row>
    <row r="91" spans="1:52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</row>
    <row r="92" spans="1:52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</row>
    <row r="93" spans="1:52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</row>
    <row r="94" spans="1:52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</row>
    <row r="95" spans="1:52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</row>
    <row r="96" spans="1:52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</row>
    <row r="97" spans="1:52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</row>
    <row r="98" spans="1:52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</row>
    <row r="99" spans="1:52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</row>
    <row r="100" spans="1:52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</row>
    <row r="101" spans="1:52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</row>
    <row r="102" spans="1:52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</row>
    <row r="103" spans="1:52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</row>
    <row r="104" spans="1:52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</row>
    <row r="105" spans="1:52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</row>
    <row r="106" spans="1:52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</row>
    <row r="107" spans="1:52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</row>
    <row r="108" spans="1:52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</row>
    <row r="109" spans="1:52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</row>
    <row r="110" spans="1:52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</row>
    <row r="111" spans="1:52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</row>
    <row r="112" spans="1:52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</row>
    <row r="113" spans="1:52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</row>
    <row r="114" spans="1:52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</row>
    <row r="115" spans="1:52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</row>
    <row r="116" spans="1:52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</row>
    <row r="117" spans="1:52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</row>
    <row r="118" spans="1:52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</row>
    <row r="119" spans="1:52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</row>
    <row r="120" spans="1:52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</row>
    <row r="121" spans="1:52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</row>
    <row r="122" spans="1:52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</row>
    <row r="123" spans="1:52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</row>
    <row r="124" spans="1:52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</row>
    <row r="125" spans="1:52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</row>
    <row r="126" spans="1:52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</row>
    <row r="127" spans="1:52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</row>
    <row r="128" spans="1:52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</row>
    <row r="129" spans="1:52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</row>
    <row r="130" spans="1:52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</row>
    <row r="131" spans="1:52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</row>
    <row r="132" spans="1:52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</row>
    <row r="133" spans="1:52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</row>
    <row r="134" spans="1:52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</row>
    <row r="135" spans="1:52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</row>
    <row r="136" spans="1:52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</row>
    <row r="137" spans="1:52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</row>
    <row r="138" spans="1:52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</row>
    <row r="139" spans="1:52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</row>
    <row r="140" spans="1:52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</row>
    <row r="141" spans="1:52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</row>
    <row r="142" spans="1:52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</row>
    <row r="143" spans="1:52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</row>
    <row r="144" spans="1:52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</row>
    <row r="145" spans="1:52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</row>
    <row r="146" spans="1:52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</row>
    <row r="147" spans="1:52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</row>
    <row r="148" spans="1:52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</row>
    <row r="149" spans="1:52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</row>
    <row r="150" spans="1:52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</row>
    <row r="151" spans="1:52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</row>
    <row r="152" spans="1:52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</row>
    <row r="153" spans="1:52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</row>
    <row r="154" spans="1:52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</row>
    <row r="155" spans="1:52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</row>
    <row r="156" spans="1:52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</row>
    <row r="157" spans="1:52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</row>
    <row r="158" spans="1:52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</row>
    <row r="159" spans="1:52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</row>
    <row r="160" spans="1:52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</row>
    <row r="161" spans="1:52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</row>
    <row r="162" spans="1:52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</row>
    <row r="163" spans="1:52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</row>
    <row r="164" spans="1:52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</row>
    <row r="165" spans="1:52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</row>
    <row r="166" spans="1:52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</row>
    <row r="167" spans="1:52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</row>
    <row r="168" spans="1:52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</row>
    <row r="169" spans="1:52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</row>
    <row r="170" spans="1:52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</row>
    <row r="171" spans="1:52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</row>
    <row r="172" spans="1:52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</row>
    <row r="173" spans="1:52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</row>
    <row r="174" spans="1:52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</row>
    <row r="175" spans="1:52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</row>
    <row r="176" spans="1:52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</row>
    <row r="177" spans="1:52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</row>
    <row r="178" spans="1:52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</row>
    <row r="179" spans="1:52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</row>
    <row r="180" spans="1:52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</row>
    <row r="181" spans="1:52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</row>
    <row r="182" spans="1:52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</row>
    <row r="183" spans="1:52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</row>
    <row r="184" spans="1:52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</row>
    <row r="185" spans="1:52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</row>
    <row r="186" spans="1:52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</row>
    <row r="187" spans="1:52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</row>
    <row r="188" spans="1:52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</row>
    <row r="189" spans="1:52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</row>
    <row r="190" spans="1:52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</row>
    <row r="191" spans="1:52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</row>
    <row r="192" spans="1:52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</row>
    <row r="193" spans="1:52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</row>
    <row r="194" spans="1:52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</row>
    <row r="195" spans="1:52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</row>
    <row r="196" spans="1:52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</row>
    <row r="197" spans="1:52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</row>
    <row r="198" spans="1:52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</row>
    <row r="199" spans="1:52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</row>
    <row r="200" spans="1:52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</row>
    <row r="201" spans="1:52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</row>
    <row r="202" spans="1:52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</row>
    <row r="203" spans="1:52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</row>
    <row r="204" spans="1:52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</row>
    <row r="205" spans="1:52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</row>
    <row r="206" spans="1:52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</row>
    <row r="207" spans="1:52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</row>
    <row r="208" spans="1:52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</row>
    <row r="209" spans="1:52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</row>
    <row r="210" spans="1:52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</row>
    <row r="211" spans="1:52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</row>
    <row r="212" spans="1:52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</row>
    <row r="213" spans="1:52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</row>
    <row r="214" spans="1:52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</row>
    <row r="215" spans="1:52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</row>
    <row r="216" spans="1:52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</row>
    <row r="217" spans="1:52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</row>
    <row r="218" spans="1:52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</row>
    <row r="219" spans="1:52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</row>
    <row r="220" spans="1:52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</row>
    <row r="221" spans="1:52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</row>
    <row r="222" spans="1:52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</row>
    <row r="223" spans="1:52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</row>
    <row r="224" spans="1:52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</row>
    <row r="225" spans="1:52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</row>
    <row r="226" spans="1:52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</row>
    <row r="227" spans="1:52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</row>
    <row r="228" spans="1:52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</row>
    <row r="229" spans="1:52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</row>
    <row r="230" spans="1:52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</row>
    <row r="231" spans="1:52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</row>
    <row r="232" spans="1:52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</row>
    <row r="233" spans="1:52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</row>
    <row r="234" spans="1:52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</row>
    <row r="235" spans="1:52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</row>
    <row r="236" spans="1:52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</row>
    <row r="237" spans="1:52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</row>
    <row r="238" spans="1:52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</row>
    <row r="239" spans="1:52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</row>
    <row r="240" spans="1:52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</row>
    <row r="241" spans="1:52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</row>
    <row r="242" spans="1:52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</row>
    <row r="243" spans="1:52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</row>
    <row r="244" spans="1:52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</row>
    <row r="245" spans="1:52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</row>
    <row r="246" spans="1:52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</row>
    <row r="247" spans="1:52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</row>
    <row r="248" spans="1:52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</row>
    <row r="249" spans="1:52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</row>
    <row r="250" spans="1:52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</row>
    <row r="251" spans="1:52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</row>
    <row r="252" spans="1:52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</row>
    <row r="253" spans="1:52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</row>
    <row r="254" spans="1:52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</row>
    <row r="255" spans="1:52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</row>
    <row r="256" spans="1:52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</row>
    <row r="257" spans="1:52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</row>
    <row r="258" spans="1:52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</row>
    <row r="259" spans="1:52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</row>
    <row r="260" spans="1:52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</row>
    <row r="261" spans="1:52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</row>
    <row r="262" spans="1:52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</row>
    <row r="263" spans="1:52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</row>
    <row r="264" spans="1:52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</row>
    <row r="265" spans="1:52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</row>
    <row r="266" spans="1:52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</row>
    <row r="267" spans="1:52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</row>
    <row r="268" spans="1:52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</row>
    <row r="269" spans="1:52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</row>
    <row r="270" spans="1:52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</row>
    <row r="271" spans="1:52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</row>
    <row r="272" spans="1:52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</row>
    <row r="273" spans="1:52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</row>
    <row r="274" spans="1:52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</row>
    <row r="275" spans="1:52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</row>
    <row r="276" spans="1:52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</row>
    <row r="277" spans="1:52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</row>
    <row r="278" spans="1:52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</row>
    <row r="279" spans="1:52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</row>
    <row r="280" spans="1:52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</row>
    <row r="281" spans="1:52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</row>
    <row r="282" spans="1:52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</row>
    <row r="283" spans="1:52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</row>
    <row r="284" spans="1:52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</row>
    <row r="285" spans="1:52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</row>
    <row r="286" spans="1:52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</row>
    <row r="287" spans="1:52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</row>
    <row r="288" spans="1:52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</row>
    <row r="289" spans="1:52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</row>
    <row r="290" spans="1:52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</row>
    <row r="291" spans="1:52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</row>
    <row r="292" spans="1:52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</row>
    <row r="293" spans="1:52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</row>
    <row r="294" spans="1:52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</row>
    <row r="295" spans="1:52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</row>
    <row r="296" spans="1:52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</row>
    <row r="297" spans="1:52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</row>
    <row r="298" spans="1:52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</row>
    <row r="299" spans="1:52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</row>
    <row r="300" spans="1:52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</row>
    <row r="301" spans="1:52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</row>
  </sheetData>
  <mergeCells count="25"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</mergeCells>
  <conditionalFormatting sqref="C7:M71">
    <cfRule type="expression" dxfId="425" priority="4">
      <formula>IF(PG_IsBlnkRowRout*PG_IsBlnkRowRoutNext=1,TRUE,FALSE)</formula>
    </cfRule>
  </conditionalFormatting>
  <conditionalFormatting sqref="O7:Z71">
    <cfRule type="expression" dxfId="424" priority="23">
      <formula>IF(PG_IsBlnkRowRand*PG_IsBlnkRowRandNext=1,TRUE,FALSE)</formula>
    </cfRule>
  </conditionalFormatting>
  <conditionalFormatting sqref="AB7:AM71">
    <cfRule type="expression" dxfId="423" priority="5">
      <formula>IF(PG_IsBlnkRowRout*PG_IsBlnkRowRoutNext=1,TRUE,FALSE)</formula>
    </cfRule>
  </conditionalFormatting>
  <conditionalFormatting sqref="AO7:AZ71">
    <cfRule type="expression" dxfId="422" priority="25">
      <formula>IF(PG_IsBlnkRowRand*PG_IsBlnkRowRandNext=1,TRUE,FALSE)</formula>
    </cfRule>
  </conditionalFormatting>
  <conditionalFormatting sqref="A7:A71">
    <cfRule type="expression" dxfId="421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284" customWidth="1" collapsed="1"/>
    <col min="2" max="2" width="8.44140625" style="284" customWidth="1"/>
    <col min="3" max="3" width="5.77734375" style="284" customWidth="1"/>
    <col min="4" max="5" width="8.44140625" style="284" customWidth="1"/>
    <col min="6" max="6" width="5.77734375" style="284" customWidth="1"/>
    <col min="7" max="8" width="8.44140625" style="284" customWidth="1"/>
    <col min="9" max="9" width="5.77734375" style="284" customWidth="1"/>
    <col min="10" max="11" width="8.44140625" style="284" customWidth="1"/>
    <col min="12" max="16384" width="8.88671875" style="284"/>
  </cols>
  <sheetData>
    <row r="1" spans="1:11" s="288" customFormat="1" ht="23.25" customHeight="1">
      <c r="A1" s="284"/>
      <c r="B1" s="285" t="s">
        <v>238</v>
      </c>
      <c r="C1" s="286"/>
      <c r="D1" s="286"/>
      <c r="E1" s="286"/>
      <c r="F1" s="286"/>
      <c r="G1" s="286"/>
      <c r="H1" s="286"/>
      <c r="I1" s="286"/>
      <c r="J1" s="286"/>
      <c r="K1" s="287"/>
    </row>
    <row r="2" spans="1:11" s="288" customFormat="1" ht="24.75" customHeight="1">
      <c r="A2" s="284"/>
      <c r="B2" s="289" t="s">
        <v>2</v>
      </c>
      <c r="C2" s="290" t="s">
        <v>46</v>
      </c>
      <c r="D2" s="291" t="s">
        <v>47</v>
      </c>
      <c r="E2" s="292" t="s">
        <v>2</v>
      </c>
      <c r="F2" s="293" t="s">
        <v>46</v>
      </c>
      <c r="G2" s="294" t="s">
        <v>47</v>
      </c>
      <c r="H2" s="295" t="s">
        <v>2</v>
      </c>
      <c r="I2" s="293" t="s">
        <v>46</v>
      </c>
      <c r="J2" s="294" t="s">
        <v>47</v>
      </c>
      <c r="K2" s="284"/>
    </row>
    <row r="3" spans="1:11" ht="15.75" customHeight="1">
      <c r="A3" s="296"/>
      <c r="B3" s="297" t="s">
        <v>332</v>
      </c>
      <c r="C3" s="298"/>
      <c r="D3" s="299"/>
      <c r="E3" s="298"/>
      <c r="F3" s="298"/>
      <c r="G3" s="300"/>
      <c r="H3" s="298"/>
      <c r="I3" s="298"/>
      <c r="J3" s="301"/>
    </row>
    <row r="4" spans="1:11" ht="15.75" customHeight="1">
      <c r="A4" s="296"/>
      <c r="B4" s="302" t="s">
        <v>4</v>
      </c>
      <c r="C4" s="303" t="s">
        <v>3</v>
      </c>
      <c r="D4" s="304" t="s">
        <v>111</v>
      </c>
      <c r="E4" s="302" t="s">
        <v>11</v>
      </c>
      <c r="F4" s="303" t="s">
        <v>3</v>
      </c>
      <c r="G4" s="305">
        <v>0.85</v>
      </c>
      <c r="H4" s="306" t="s">
        <v>15</v>
      </c>
      <c r="I4" s="303" t="s">
        <v>3</v>
      </c>
      <c r="J4" s="305">
        <v>2.5</v>
      </c>
    </row>
    <row r="5" spans="1:11" ht="15.75" customHeight="1">
      <c r="A5" s="296"/>
      <c r="B5" s="302" t="s">
        <v>7</v>
      </c>
      <c r="C5" s="303" t="s">
        <v>3</v>
      </c>
      <c r="D5" s="304">
        <v>0.5</v>
      </c>
      <c r="E5" s="302" t="s">
        <v>14</v>
      </c>
      <c r="F5" s="303" t="s">
        <v>3</v>
      </c>
      <c r="G5" s="307">
        <v>3.7499999999999999E-2</v>
      </c>
      <c r="H5" s="306" t="s">
        <v>18</v>
      </c>
      <c r="I5" s="303" t="s">
        <v>3</v>
      </c>
      <c r="J5" s="308">
        <v>398.5</v>
      </c>
    </row>
    <row r="6" spans="1:11" ht="15.75" customHeight="1">
      <c r="A6" s="296"/>
      <c r="B6" s="302" t="s">
        <v>10</v>
      </c>
      <c r="C6" s="303" t="s">
        <v>3</v>
      </c>
      <c r="D6" s="309">
        <v>267.5</v>
      </c>
      <c r="E6" s="302" t="s">
        <v>17</v>
      </c>
      <c r="F6" s="303" t="s">
        <v>3</v>
      </c>
      <c r="G6" s="310">
        <v>17.75</v>
      </c>
      <c r="H6" s="306" t="s">
        <v>21</v>
      </c>
      <c r="I6" s="303" t="s">
        <v>3</v>
      </c>
      <c r="J6" s="305">
        <v>1.1950000000000001</v>
      </c>
    </row>
    <row r="7" spans="1:11" ht="15.75" customHeight="1">
      <c r="A7" s="296"/>
      <c r="B7" s="302" t="s">
        <v>13</v>
      </c>
      <c r="C7" s="303" t="s">
        <v>3</v>
      </c>
      <c r="D7" s="304">
        <v>1.4</v>
      </c>
      <c r="E7" s="302" t="s">
        <v>23</v>
      </c>
      <c r="F7" s="303" t="s">
        <v>3</v>
      </c>
      <c r="G7" s="305">
        <v>0.22500000000000001</v>
      </c>
      <c r="H7" s="306" t="s">
        <v>24</v>
      </c>
      <c r="I7" s="303" t="s">
        <v>3</v>
      </c>
      <c r="J7" s="305">
        <v>0.77</v>
      </c>
    </row>
    <row r="8" spans="1:11" ht="15.75" customHeight="1">
      <c r="A8" s="296"/>
      <c r="B8" s="302" t="s">
        <v>16</v>
      </c>
      <c r="C8" s="303" t="s">
        <v>3</v>
      </c>
      <c r="D8" s="304" t="s">
        <v>152</v>
      </c>
      <c r="E8" s="302" t="s">
        <v>54</v>
      </c>
      <c r="F8" s="303" t="s">
        <v>1</v>
      </c>
      <c r="G8" s="307">
        <v>0.106</v>
      </c>
      <c r="H8" s="306" t="s">
        <v>27</v>
      </c>
      <c r="I8" s="303" t="s">
        <v>3</v>
      </c>
      <c r="J8" s="305">
        <v>0.5</v>
      </c>
    </row>
    <row r="9" spans="1:11" ht="15.75" customHeight="1">
      <c r="A9" s="296"/>
      <c r="B9" s="302" t="s">
        <v>19</v>
      </c>
      <c r="C9" s="303" t="s">
        <v>3</v>
      </c>
      <c r="D9" s="304" t="s">
        <v>111</v>
      </c>
      <c r="E9" s="302" t="s">
        <v>26</v>
      </c>
      <c r="F9" s="303" t="s">
        <v>3</v>
      </c>
      <c r="G9" s="305">
        <v>1.2</v>
      </c>
      <c r="H9" s="306" t="s">
        <v>30</v>
      </c>
      <c r="I9" s="303" t="s">
        <v>3</v>
      </c>
      <c r="J9" s="305">
        <v>2.77</v>
      </c>
    </row>
    <row r="10" spans="1:11" ht="15.75" customHeight="1">
      <c r="A10" s="296"/>
      <c r="B10" s="302" t="s">
        <v>22</v>
      </c>
      <c r="C10" s="303" t="s">
        <v>3</v>
      </c>
      <c r="D10" s="311">
        <v>34.049999999999997</v>
      </c>
      <c r="E10" s="302" t="s">
        <v>29</v>
      </c>
      <c r="F10" s="303" t="s">
        <v>3</v>
      </c>
      <c r="G10" s="310">
        <v>18.55</v>
      </c>
      <c r="H10" s="306" t="s">
        <v>60</v>
      </c>
      <c r="I10" s="303" t="s">
        <v>1</v>
      </c>
      <c r="J10" s="305">
        <v>1.0649999999999999</v>
      </c>
    </row>
    <row r="11" spans="1:11" ht="15.75" customHeight="1">
      <c r="A11" s="296"/>
      <c r="B11" s="302" t="s">
        <v>25</v>
      </c>
      <c r="C11" s="303" t="s">
        <v>3</v>
      </c>
      <c r="D11" s="311">
        <v>47.5</v>
      </c>
      <c r="E11" s="302" t="s">
        <v>31</v>
      </c>
      <c r="F11" s="303" t="s">
        <v>3</v>
      </c>
      <c r="G11" s="310">
        <v>19.95</v>
      </c>
      <c r="H11" s="306" t="s">
        <v>61</v>
      </c>
      <c r="I11" s="303" t="s">
        <v>3</v>
      </c>
      <c r="J11" s="308" t="s">
        <v>107</v>
      </c>
    </row>
    <row r="12" spans="1:11" ht="15.75" customHeight="1">
      <c r="A12" s="296"/>
      <c r="B12" s="302" t="s">
        <v>50</v>
      </c>
      <c r="C12" s="303" t="s">
        <v>3</v>
      </c>
      <c r="D12" s="309">
        <v>277</v>
      </c>
      <c r="E12" s="302" t="s">
        <v>34</v>
      </c>
      <c r="F12" s="303" t="s">
        <v>3</v>
      </c>
      <c r="G12" s="308">
        <v>149</v>
      </c>
      <c r="H12" s="306" t="s">
        <v>62</v>
      </c>
      <c r="I12" s="303" t="s">
        <v>3</v>
      </c>
      <c r="J12" s="305">
        <v>0.28000000000000003</v>
      </c>
    </row>
    <row r="13" spans="1:11" ht="15.75" customHeight="1">
      <c r="A13" s="296"/>
      <c r="B13" s="302" t="s">
        <v>28</v>
      </c>
      <c r="C13" s="303" t="s">
        <v>3</v>
      </c>
      <c r="D13" s="304">
        <v>0.875</v>
      </c>
      <c r="E13" s="302" t="s">
        <v>37</v>
      </c>
      <c r="F13" s="303" t="s">
        <v>3</v>
      </c>
      <c r="G13" s="305">
        <v>2</v>
      </c>
      <c r="H13" s="306" t="s">
        <v>32</v>
      </c>
      <c r="I13" s="303" t="s">
        <v>3</v>
      </c>
      <c r="J13" s="305">
        <v>0.84499999999999997</v>
      </c>
    </row>
    <row r="14" spans="1:11" ht="15.75" customHeight="1">
      <c r="A14" s="296"/>
      <c r="B14" s="302" t="s">
        <v>0</v>
      </c>
      <c r="C14" s="303" t="s">
        <v>3</v>
      </c>
      <c r="D14" s="311">
        <v>46</v>
      </c>
      <c r="E14" s="302" t="s">
        <v>40</v>
      </c>
      <c r="F14" s="303" t="s">
        <v>3</v>
      </c>
      <c r="G14" s="305">
        <v>4.585</v>
      </c>
      <c r="H14" s="306" t="s">
        <v>63</v>
      </c>
      <c r="I14" s="303" t="s">
        <v>3</v>
      </c>
      <c r="J14" s="308">
        <v>157</v>
      </c>
    </row>
    <row r="15" spans="1:11" ht="15.75" customHeight="1">
      <c r="A15" s="296"/>
      <c r="B15" s="302" t="s">
        <v>33</v>
      </c>
      <c r="C15" s="303" t="s">
        <v>3</v>
      </c>
      <c r="D15" s="304">
        <v>4.43</v>
      </c>
      <c r="E15" s="302" t="s">
        <v>43</v>
      </c>
      <c r="F15" s="303" t="s">
        <v>3</v>
      </c>
      <c r="G15" s="310">
        <v>20.85</v>
      </c>
      <c r="H15" s="306" t="s">
        <v>35</v>
      </c>
      <c r="I15" s="303" t="s">
        <v>3</v>
      </c>
      <c r="J15" s="305">
        <v>0.32500000000000001</v>
      </c>
    </row>
    <row r="16" spans="1:11" ht="15.75" customHeight="1">
      <c r="A16" s="296"/>
      <c r="B16" s="302" t="s">
        <v>36</v>
      </c>
      <c r="C16" s="303" t="s">
        <v>3</v>
      </c>
      <c r="D16" s="304">
        <v>2.11</v>
      </c>
      <c r="E16" s="302" t="s">
        <v>57</v>
      </c>
      <c r="F16" s="303" t="s">
        <v>3</v>
      </c>
      <c r="G16" s="310" t="s">
        <v>112</v>
      </c>
      <c r="H16" s="306" t="s">
        <v>38</v>
      </c>
      <c r="I16" s="303" t="s">
        <v>3</v>
      </c>
      <c r="J16" s="310">
        <v>23</v>
      </c>
    </row>
    <row r="17" spans="1:10" ht="15.75" customHeight="1">
      <c r="A17" s="296"/>
      <c r="B17" s="302" t="s">
        <v>39</v>
      </c>
      <c r="C17" s="303" t="s">
        <v>3</v>
      </c>
      <c r="D17" s="304">
        <v>1.7150000000000001</v>
      </c>
      <c r="E17" s="302" t="s">
        <v>6</v>
      </c>
      <c r="F17" s="303" t="s">
        <v>3</v>
      </c>
      <c r="G17" s="307">
        <v>7.4999999999999997E-2</v>
      </c>
      <c r="H17" s="306" t="s">
        <v>41</v>
      </c>
      <c r="I17" s="303" t="s">
        <v>3</v>
      </c>
      <c r="J17" s="305">
        <v>1.5149999999999999</v>
      </c>
    </row>
    <row r="18" spans="1:10" ht="15.75" customHeight="1">
      <c r="A18" s="296"/>
      <c r="B18" s="302" t="s">
        <v>42</v>
      </c>
      <c r="C18" s="303" t="s">
        <v>3</v>
      </c>
      <c r="D18" s="311">
        <v>20.7</v>
      </c>
      <c r="E18" s="302" t="s">
        <v>9</v>
      </c>
      <c r="F18" s="303" t="s">
        <v>3</v>
      </c>
      <c r="G18" s="310">
        <v>20.65</v>
      </c>
      <c r="H18" s="306" t="s">
        <v>44</v>
      </c>
      <c r="I18" s="303" t="s">
        <v>3</v>
      </c>
      <c r="J18" s="308">
        <v>95</v>
      </c>
    </row>
    <row r="19" spans="1:10" ht="15.75" customHeight="1">
      <c r="A19" s="296"/>
      <c r="B19" s="302" t="s">
        <v>5</v>
      </c>
      <c r="C19" s="303" t="s">
        <v>3</v>
      </c>
      <c r="D19" s="304">
        <v>5.1050000000000004</v>
      </c>
      <c r="E19" s="302" t="s">
        <v>59</v>
      </c>
      <c r="F19" s="303" t="s">
        <v>3</v>
      </c>
      <c r="G19" s="310" t="s">
        <v>277</v>
      </c>
      <c r="H19" s="306" t="s">
        <v>45</v>
      </c>
      <c r="I19" s="303" t="s">
        <v>3</v>
      </c>
      <c r="J19" s="308">
        <v>127</v>
      </c>
    </row>
    <row r="20" spans="1:10" ht="15.75" customHeight="1">
      <c r="A20" s="296"/>
      <c r="B20" s="302" t="s">
        <v>8</v>
      </c>
      <c r="C20" s="303" t="s">
        <v>3</v>
      </c>
      <c r="D20" s="304">
        <v>3.5750000000000002</v>
      </c>
      <c r="E20" s="302" t="s">
        <v>12</v>
      </c>
      <c r="F20" s="303" t="s">
        <v>3</v>
      </c>
      <c r="G20" s="305">
        <v>5.24</v>
      </c>
      <c r="H20" s="312" t="s">
        <v>237</v>
      </c>
      <c r="I20" s="303" t="s">
        <v>237</v>
      </c>
      <c r="J20" s="308" t="s">
        <v>237</v>
      </c>
    </row>
    <row r="21" spans="1:10" ht="15.75" customHeight="1">
      <c r="A21" s="296"/>
      <c r="B21" s="297" t="s">
        <v>333</v>
      </c>
      <c r="C21" s="298"/>
      <c r="D21" s="299"/>
      <c r="E21" s="298"/>
      <c r="F21" s="298"/>
      <c r="G21" s="300"/>
      <c r="H21" s="298"/>
      <c r="I21" s="298"/>
      <c r="J21" s="301"/>
    </row>
    <row r="22" spans="1:10" ht="15.75" customHeight="1">
      <c r="A22" s="296"/>
      <c r="B22" s="302" t="s">
        <v>334</v>
      </c>
      <c r="C22" s="303" t="s">
        <v>1</v>
      </c>
      <c r="D22" s="304">
        <v>14.44</v>
      </c>
      <c r="E22" s="302" t="s">
        <v>335</v>
      </c>
      <c r="F22" s="303" t="s">
        <v>1</v>
      </c>
      <c r="G22" s="305">
        <v>11.345000000000001</v>
      </c>
      <c r="H22" s="306" t="s">
        <v>37</v>
      </c>
      <c r="I22" s="303" t="s">
        <v>3</v>
      </c>
      <c r="J22" s="310">
        <v>12.5</v>
      </c>
    </row>
    <row r="23" spans="1:10" ht="15.75" customHeight="1">
      <c r="A23" s="296"/>
      <c r="B23" s="302" t="s">
        <v>7</v>
      </c>
      <c r="C23" s="303" t="s">
        <v>3</v>
      </c>
      <c r="D23" s="304" t="s">
        <v>299</v>
      </c>
      <c r="E23" s="302" t="s">
        <v>336</v>
      </c>
      <c r="F23" s="303" t="s">
        <v>1</v>
      </c>
      <c r="G23" s="307">
        <v>0.73150000000000004</v>
      </c>
      <c r="H23" s="306" t="s">
        <v>337</v>
      </c>
      <c r="I23" s="303" t="s">
        <v>1</v>
      </c>
      <c r="J23" s="305">
        <v>51.585000000000001</v>
      </c>
    </row>
    <row r="24" spans="1:10" ht="15.75" customHeight="1">
      <c r="A24" s="296"/>
      <c r="B24" s="302" t="s">
        <v>10</v>
      </c>
      <c r="C24" s="303" t="s">
        <v>3</v>
      </c>
      <c r="D24" s="309">
        <v>300</v>
      </c>
      <c r="E24" s="302" t="s">
        <v>311</v>
      </c>
      <c r="F24" s="303" t="s">
        <v>1</v>
      </c>
      <c r="G24" s="305">
        <v>7.27</v>
      </c>
      <c r="H24" s="306" t="s">
        <v>15</v>
      </c>
      <c r="I24" s="303" t="s">
        <v>3</v>
      </c>
      <c r="J24" s="310">
        <v>12.5</v>
      </c>
    </row>
    <row r="25" spans="1:10" ht="15.75" customHeight="1">
      <c r="A25" s="296"/>
      <c r="B25" s="302" t="s">
        <v>302</v>
      </c>
      <c r="C25" s="303" t="s">
        <v>1</v>
      </c>
      <c r="D25" s="304">
        <v>8.6</v>
      </c>
      <c r="E25" s="302" t="s">
        <v>313</v>
      </c>
      <c r="F25" s="303" t="s">
        <v>1</v>
      </c>
      <c r="G25" s="307">
        <v>0.15</v>
      </c>
      <c r="H25" s="306" t="s">
        <v>338</v>
      </c>
      <c r="I25" s="303" t="s">
        <v>1</v>
      </c>
      <c r="J25" s="307">
        <v>3.4500000000000003E-2</v>
      </c>
    </row>
    <row r="26" spans="1:10" ht="15.75" customHeight="1">
      <c r="A26" s="296"/>
      <c r="B26" s="302" t="s">
        <v>25</v>
      </c>
      <c r="C26" s="303" t="s">
        <v>3</v>
      </c>
      <c r="D26" s="309">
        <v>50</v>
      </c>
      <c r="E26" s="302" t="s">
        <v>339</v>
      </c>
      <c r="F26" s="303" t="s">
        <v>1</v>
      </c>
      <c r="G26" s="305">
        <v>3.13</v>
      </c>
      <c r="H26" s="306" t="s">
        <v>340</v>
      </c>
      <c r="I26" s="303" t="s">
        <v>1</v>
      </c>
      <c r="J26" s="305">
        <v>1.8065</v>
      </c>
    </row>
    <row r="27" spans="1:10" ht="15.75" customHeight="1">
      <c r="A27" s="296"/>
      <c r="B27" s="302" t="s">
        <v>50</v>
      </c>
      <c r="C27" s="303" t="s">
        <v>3</v>
      </c>
      <c r="D27" s="309">
        <v>290</v>
      </c>
      <c r="E27" s="302" t="s">
        <v>34</v>
      </c>
      <c r="F27" s="303" t="s">
        <v>3</v>
      </c>
      <c r="G27" s="308">
        <v>170</v>
      </c>
      <c r="H27" s="306" t="s">
        <v>32</v>
      </c>
      <c r="I27" s="303" t="s">
        <v>3</v>
      </c>
      <c r="J27" s="308" t="s">
        <v>299</v>
      </c>
    </row>
    <row r="28" spans="1:10" ht="15.75" customHeight="1">
      <c r="A28" s="296"/>
      <c r="B28" s="302" t="s">
        <v>0</v>
      </c>
      <c r="C28" s="303" t="s">
        <v>3</v>
      </c>
      <c r="D28" s="309">
        <v>60</v>
      </c>
      <c r="E28" s="302" t="s">
        <v>341</v>
      </c>
      <c r="F28" s="303" t="s">
        <v>1</v>
      </c>
      <c r="G28" s="307">
        <v>0.3165</v>
      </c>
      <c r="H28" s="306" t="s">
        <v>44</v>
      </c>
      <c r="I28" s="303" t="s">
        <v>3</v>
      </c>
      <c r="J28" s="308">
        <v>120</v>
      </c>
    </row>
    <row r="29" spans="1:10" ht="15.75" customHeight="1">
      <c r="A29" s="296"/>
      <c r="B29" s="297" t="s">
        <v>342</v>
      </c>
      <c r="C29" s="298"/>
      <c r="D29" s="299"/>
      <c r="E29" s="298"/>
      <c r="F29" s="298"/>
      <c r="G29" s="300"/>
      <c r="H29" s="298"/>
      <c r="I29" s="298"/>
      <c r="J29" s="301"/>
    </row>
    <row r="30" spans="1:10" ht="15.75" customHeight="1">
      <c r="A30" s="296"/>
      <c r="B30" s="313" t="s">
        <v>343</v>
      </c>
      <c r="C30" s="314" t="s">
        <v>1</v>
      </c>
      <c r="D30" s="315">
        <v>0.5</v>
      </c>
      <c r="E30" s="316" t="s">
        <v>237</v>
      </c>
      <c r="F30" s="314" t="s">
        <v>237</v>
      </c>
      <c r="G30" s="317" t="s">
        <v>237</v>
      </c>
      <c r="H30" s="318" t="s">
        <v>237</v>
      </c>
      <c r="I30" s="314" t="s">
        <v>237</v>
      </c>
      <c r="J30" s="319" t="s">
        <v>237</v>
      </c>
    </row>
  </sheetData>
  <conditionalFormatting sqref="C3:C30 F3:F30 I3:I30">
    <cfRule type="expression" dxfId="420" priority="2">
      <formula>IndVal_LimitValDiffUOM</formula>
    </cfRule>
  </conditionalFormatting>
  <conditionalFormatting sqref="B3:J30">
    <cfRule type="expression" dxfId="419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48"/>
  <sheetViews>
    <sheetView zoomScale="146" zoomScaleNormal="146" workbookViewId="0"/>
  </sheetViews>
  <sheetFormatPr defaultRowHeight="15"/>
  <cols>
    <col min="1" max="1" width="8.88671875" style="127"/>
    <col min="2" max="18" width="8.88671875" style="1"/>
    <col min="19" max="19" width="8.88671875" style="1" customWidth="1"/>
    <col min="20" max="16384" width="8.88671875" style="1"/>
  </cols>
  <sheetData>
    <row r="1" spans="1:26">
      <c r="B1" s="137" t="s">
        <v>174</v>
      </c>
      <c r="Y1" s="122" t="s">
        <v>64</v>
      </c>
    </row>
    <row r="2" spans="1:26">
      <c r="A2" s="116" t="s">
        <v>108</v>
      </c>
      <c r="B2" s="106" t="s">
        <v>113</v>
      </c>
      <c r="C2" s="103" t="s">
        <v>114</v>
      </c>
      <c r="D2" s="104" t="s">
        <v>128</v>
      </c>
      <c r="E2" s="105" t="s">
        <v>128</v>
      </c>
      <c r="F2" s="105" t="s">
        <v>128</v>
      </c>
      <c r="G2" s="105" t="s">
        <v>128</v>
      </c>
      <c r="H2" s="105" t="s">
        <v>128</v>
      </c>
      <c r="I2" s="105" t="s">
        <v>128</v>
      </c>
      <c r="J2" s="105" t="s">
        <v>128</v>
      </c>
      <c r="K2" s="105" t="s">
        <v>128</v>
      </c>
      <c r="L2" s="105" t="s">
        <v>128</v>
      </c>
      <c r="M2" s="14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22">
        <v>1</v>
      </c>
    </row>
    <row r="3" spans="1:26">
      <c r="A3" s="128"/>
      <c r="B3" s="107" t="s">
        <v>129</v>
      </c>
      <c r="C3" s="96" t="s">
        <v>129</v>
      </c>
      <c r="D3" s="144" t="s">
        <v>130</v>
      </c>
      <c r="E3" s="145" t="s">
        <v>131</v>
      </c>
      <c r="F3" s="145" t="s">
        <v>132</v>
      </c>
      <c r="G3" s="145" t="s">
        <v>133</v>
      </c>
      <c r="H3" s="145" t="s">
        <v>134</v>
      </c>
      <c r="I3" s="145" t="s">
        <v>135</v>
      </c>
      <c r="J3" s="145" t="s">
        <v>136</v>
      </c>
      <c r="K3" s="145" t="s">
        <v>137</v>
      </c>
      <c r="L3" s="145" t="s">
        <v>138</v>
      </c>
      <c r="M3" s="14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22" t="s">
        <v>88</v>
      </c>
    </row>
    <row r="4" spans="1:26">
      <c r="A4" s="128"/>
      <c r="B4" s="107"/>
      <c r="C4" s="96"/>
      <c r="D4" s="97" t="s">
        <v>139</v>
      </c>
      <c r="E4" s="98" t="s">
        <v>140</v>
      </c>
      <c r="F4" s="98" t="s">
        <v>139</v>
      </c>
      <c r="G4" s="98" t="s">
        <v>140</v>
      </c>
      <c r="H4" s="98" t="s">
        <v>139</v>
      </c>
      <c r="I4" s="98" t="s">
        <v>140</v>
      </c>
      <c r="J4" s="98" t="s">
        <v>140</v>
      </c>
      <c r="K4" s="98" t="s">
        <v>140</v>
      </c>
      <c r="L4" s="98" t="s">
        <v>139</v>
      </c>
      <c r="M4" s="14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22">
        <v>0</v>
      </c>
    </row>
    <row r="5" spans="1:26">
      <c r="A5" s="128"/>
      <c r="B5" s="107"/>
      <c r="C5" s="96"/>
      <c r="D5" s="120" t="s">
        <v>116</v>
      </c>
      <c r="E5" s="120" t="s">
        <v>141</v>
      </c>
      <c r="F5" s="120" t="s">
        <v>141</v>
      </c>
      <c r="G5" s="120" t="s">
        <v>117</v>
      </c>
      <c r="H5" s="120" t="s">
        <v>116</v>
      </c>
      <c r="I5" s="120" t="s">
        <v>116</v>
      </c>
      <c r="J5" s="120" t="s">
        <v>116</v>
      </c>
      <c r="K5" s="120" t="s">
        <v>116</v>
      </c>
      <c r="L5" s="120" t="s">
        <v>116</v>
      </c>
      <c r="M5" s="14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2">
        <v>0</v>
      </c>
    </row>
    <row r="6" spans="1:26">
      <c r="A6" s="128"/>
      <c r="B6" s="106">
        <v>1</v>
      </c>
      <c r="C6" s="102">
        <v>1</v>
      </c>
      <c r="D6" s="175" t="s">
        <v>109</v>
      </c>
      <c r="E6" s="176">
        <v>2</v>
      </c>
      <c r="F6" s="177" t="s">
        <v>109</v>
      </c>
      <c r="G6" s="175">
        <v>1</v>
      </c>
      <c r="H6" s="177">
        <v>0.30858468285645801</v>
      </c>
      <c r="I6" s="175" t="s">
        <v>109</v>
      </c>
      <c r="J6" s="178">
        <v>1</v>
      </c>
      <c r="K6" s="175" t="s">
        <v>109</v>
      </c>
      <c r="L6" s="175" t="s">
        <v>109</v>
      </c>
      <c r="M6" s="179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1">
        <v>1</v>
      </c>
    </row>
    <row r="7" spans="1:26">
      <c r="A7" s="128"/>
      <c r="B7" s="107">
        <v>1</v>
      </c>
      <c r="C7" s="96">
        <v>2</v>
      </c>
      <c r="D7" s="182">
        <v>1</v>
      </c>
      <c r="E7" s="183">
        <v>3</v>
      </c>
      <c r="F7" s="184" t="s">
        <v>109</v>
      </c>
      <c r="G7" s="182" t="s">
        <v>109</v>
      </c>
      <c r="H7" s="184">
        <v>0.86024599347162201</v>
      </c>
      <c r="I7" s="182">
        <v>1</v>
      </c>
      <c r="J7" s="185">
        <v>1</v>
      </c>
      <c r="K7" s="182" t="s">
        <v>109</v>
      </c>
      <c r="L7" s="182">
        <v>1</v>
      </c>
      <c r="M7" s="179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1" t="e">
        <v>#N/A</v>
      </c>
    </row>
    <row r="8" spans="1:26">
      <c r="A8" s="128"/>
      <c r="B8" s="107">
        <v>1</v>
      </c>
      <c r="C8" s="96">
        <v>3</v>
      </c>
      <c r="D8" s="182">
        <v>1</v>
      </c>
      <c r="E8" s="183">
        <v>3</v>
      </c>
      <c r="F8" s="184" t="s">
        <v>109</v>
      </c>
      <c r="G8" s="182" t="s">
        <v>109</v>
      </c>
      <c r="H8" s="184">
        <v>0.59782312334084087</v>
      </c>
      <c r="I8" s="182" t="s">
        <v>109</v>
      </c>
      <c r="J8" s="185">
        <v>1</v>
      </c>
      <c r="K8" s="184" t="s">
        <v>109</v>
      </c>
      <c r="L8" s="186">
        <v>1</v>
      </c>
      <c r="M8" s="179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1">
        <v>16</v>
      </c>
    </row>
    <row r="9" spans="1:26">
      <c r="A9" s="128"/>
      <c r="B9" s="107">
        <v>1</v>
      </c>
      <c r="C9" s="96">
        <v>4</v>
      </c>
      <c r="D9" s="182">
        <v>1</v>
      </c>
      <c r="E9" s="183">
        <v>1</v>
      </c>
      <c r="F9" s="184" t="s">
        <v>109</v>
      </c>
      <c r="G9" s="182" t="s">
        <v>109</v>
      </c>
      <c r="H9" s="184">
        <v>0.51600684766079596</v>
      </c>
      <c r="I9" s="182" t="s">
        <v>109</v>
      </c>
      <c r="J9" s="185">
        <v>1</v>
      </c>
      <c r="K9" s="187">
        <v>3</v>
      </c>
      <c r="L9" s="186" t="s">
        <v>109</v>
      </c>
      <c r="M9" s="179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1">
        <v>0.62607228403516724</v>
      </c>
      <c r="Z9" s="122"/>
    </row>
    <row r="10" spans="1:26">
      <c r="A10" s="128"/>
      <c r="B10" s="107">
        <v>1</v>
      </c>
      <c r="C10" s="96">
        <v>5</v>
      </c>
      <c r="D10" s="182" t="s">
        <v>109</v>
      </c>
      <c r="E10" s="183">
        <v>1</v>
      </c>
      <c r="F10" s="188">
        <v>4.9874999999999998</v>
      </c>
      <c r="G10" s="182" t="s">
        <v>109</v>
      </c>
      <c r="H10" s="182">
        <v>0.629869293901133</v>
      </c>
      <c r="I10" s="182">
        <v>1</v>
      </c>
      <c r="J10" s="183">
        <v>2</v>
      </c>
      <c r="K10" s="182" t="s">
        <v>109</v>
      </c>
      <c r="L10" s="182" t="s">
        <v>109</v>
      </c>
      <c r="M10" s="179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9"/>
    </row>
    <row r="11" spans="1:26">
      <c r="A11" s="128"/>
      <c r="B11" s="108" t="s">
        <v>142</v>
      </c>
      <c r="C11" s="100"/>
      <c r="D11" s="190">
        <v>1</v>
      </c>
      <c r="E11" s="190">
        <v>2</v>
      </c>
      <c r="F11" s="190">
        <v>4.9874999999999998</v>
      </c>
      <c r="G11" s="190">
        <v>1</v>
      </c>
      <c r="H11" s="190">
        <v>0.58250598824616995</v>
      </c>
      <c r="I11" s="190">
        <v>1</v>
      </c>
      <c r="J11" s="190">
        <v>1.2</v>
      </c>
      <c r="K11" s="190">
        <v>3</v>
      </c>
      <c r="L11" s="190">
        <v>1</v>
      </c>
      <c r="M11" s="179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9"/>
    </row>
    <row r="12" spans="1:26">
      <c r="A12" s="128"/>
      <c r="B12" s="2" t="s">
        <v>143</v>
      </c>
      <c r="C12" s="124"/>
      <c r="D12" s="186">
        <v>1</v>
      </c>
      <c r="E12" s="186">
        <v>2</v>
      </c>
      <c r="F12" s="186">
        <v>4.9874999999999998</v>
      </c>
      <c r="G12" s="186">
        <v>1</v>
      </c>
      <c r="H12" s="186">
        <v>0.59782312334084087</v>
      </c>
      <c r="I12" s="186">
        <v>1</v>
      </c>
      <c r="J12" s="186">
        <v>1</v>
      </c>
      <c r="K12" s="186">
        <v>3</v>
      </c>
      <c r="L12" s="186">
        <v>1</v>
      </c>
      <c r="M12" s="179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9"/>
    </row>
    <row r="13" spans="1:26">
      <c r="A13" s="128"/>
      <c r="B13" s="2" t="s">
        <v>144</v>
      </c>
      <c r="C13" s="124"/>
      <c r="D13" s="186">
        <v>0</v>
      </c>
      <c r="E13" s="186">
        <v>1</v>
      </c>
      <c r="F13" s="186" t="s">
        <v>237</v>
      </c>
      <c r="G13" s="186" t="s">
        <v>237</v>
      </c>
      <c r="H13" s="186">
        <v>0.19941942301196813</v>
      </c>
      <c r="I13" s="186">
        <v>0</v>
      </c>
      <c r="J13" s="186">
        <v>0.44721359549995787</v>
      </c>
      <c r="K13" s="186" t="s">
        <v>237</v>
      </c>
      <c r="L13" s="186">
        <v>0</v>
      </c>
      <c r="M13" s="179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9"/>
    </row>
    <row r="14" spans="1:26">
      <c r="A14" s="128"/>
      <c r="B14" s="2" t="s">
        <v>93</v>
      </c>
      <c r="C14" s="124"/>
      <c r="D14" s="101">
        <v>0</v>
      </c>
      <c r="E14" s="101">
        <v>0.5</v>
      </c>
      <c r="F14" s="101" t="s">
        <v>237</v>
      </c>
      <c r="G14" s="101" t="s">
        <v>237</v>
      </c>
      <c r="H14" s="101">
        <v>0.34234742137567947</v>
      </c>
      <c r="I14" s="101">
        <v>0</v>
      </c>
      <c r="J14" s="101">
        <v>0.37267799624996489</v>
      </c>
      <c r="K14" s="101" t="s">
        <v>237</v>
      </c>
      <c r="L14" s="101">
        <v>0</v>
      </c>
      <c r="M14" s="146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26"/>
    </row>
    <row r="15" spans="1:26">
      <c r="A15" s="128"/>
      <c r="B15" s="109" t="s">
        <v>145</v>
      </c>
      <c r="C15" s="124"/>
      <c r="D15" s="101">
        <v>0.59725965435618744</v>
      </c>
      <c r="E15" s="101">
        <v>2.1945193087123749</v>
      </c>
      <c r="F15" s="101">
        <v>6.9663325261014846</v>
      </c>
      <c r="G15" s="101">
        <v>0.59725965435618744</v>
      </c>
      <c r="H15" s="101">
        <v>-6.9586686553513188E-2</v>
      </c>
      <c r="I15" s="101">
        <v>0.59725965435618744</v>
      </c>
      <c r="J15" s="101">
        <v>0.9167115852274248</v>
      </c>
      <c r="K15" s="101">
        <v>3.7917789630685625</v>
      </c>
      <c r="L15" s="101">
        <v>0.59725965435618744</v>
      </c>
      <c r="M15" s="14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6"/>
    </row>
    <row r="16" spans="1:26">
      <c r="B16" s="134"/>
      <c r="C16" s="108"/>
      <c r="D16" s="121"/>
      <c r="E16" s="121"/>
      <c r="F16" s="121"/>
      <c r="G16" s="121"/>
      <c r="H16" s="121"/>
      <c r="I16" s="121"/>
      <c r="J16" s="121"/>
      <c r="K16" s="121"/>
      <c r="L16" s="121"/>
    </row>
    <row r="17" spans="1:25">
      <c r="B17" s="137" t="s">
        <v>175</v>
      </c>
      <c r="Y17" s="122" t="s">
        <v>147</v>
      </c>
    </row>
    <row r="18" spans="1:25">
      <c r="A18" s="116" t="s">
        <v>124</v>
      </c>
      <c r="B18" s="106" t="s">
        <v>113</v>
      </c>
      <c r="C18" s="103" t="s">
        <v>114</v>
      </c>
      <c r="D18" s="104" t="s">
        <v>128</v>
      </c>
      <c r="E18" s="105" t="s">
        <v>128</v>
      </c>
      <c r="F18" s="14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22">
        <v>1</v>
      </c>
    </row>
    <row r="19" spans="1:25">
      <c r="A19" s="128"/>
      <c r="B19" s="107" t="s">
        <v>129</v>
      </c>
      <c r="C19" s="96" t="s">
        <v>129</v>
      </c>
      <c r="D19" s="144" t="s">
        <v>131</v>
      </c>
      <c r="E19" s="145" t="s">
        <v>137</v>
      </c>
      <c r="F19" s="14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22" t="s">
        <v>88</v>
      </c>
    </row>
    <row r="20" spans="1:25">
      <c r="A20" s="128"/>
      <c r="B20" s="107"/>
      <c r="C20" s="96"/>
      <c r="D20" s="97" t="s">
        <v>140</v>
      </c>
      <c r="E20" s="98" t="s">
        <v>140</v>
      </c>
      <c r="F20" s="14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22">
        <v>0</v>
      </c>
    </row>
    <row r="21" spans="1:25">
      <c r="A21" s="128"/>
      <c r="B21" s="107"/>
      <c r="C21" s="96"/>
      <c r="D21" s="120" t="s">
        <v>141</v>
      </c>
      <c r="E21" s="120" t="s">
        <v>116</v>
      </c>
      <c r="F21" s="14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22">
        <v>0</v>
      </c>
    </row>
    <row r="22" spans="1:25">
      <c r="A22" s="128"/>
      <c r="B22" s="106">
        <v>1</v>
      </c>
      <c r="C22" s="102">
        <v>1</v>
      </c>
      <c r="D22" s="176" t="s">
        <v>109</v>
      </c>
      <c r="E22" s="175" t="s">
        <v>146</v>
      </c>
      <c r="F22" s="179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1">
        <v>1</v>
      </c>
    </row>
    <row r="23" spans="1:25">
      <c r="A23" s="128"/>
      <c r="B23" s="107">
        <v>1</v>
      </c>
      <c r="C23" s="96">
        <v>2</v>
      </c>
      <c r="D23" s="183" t="s">
        <v>109</v>
      </c>
      <c r="E23" s="182">
        <v>0.7</v>
      </c>
      <c r="F23" s="179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1">
        <v>1</v>
      </c>
    </row>
    <row r="24" spans="1:25">
      <c r="A24" s="128"/>
      <c r="B24" s="107">
        <v>1</v>
      </c>
      <c r="C24" s="96">
        <v>3</v>
      </c>
      <c r="D24" s="183" t="s">
        <v>109</v>
      </c>
      <c r="E24" s="182">
        <v>0.6</v>
      </c>
      <c r="F24" s="179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1">
        <v>16</v>
      </c>
    </row>
    <row r="25" spans="1:25">
      <c r="A25" s="128"/>
      <c r="B25" s="107">
        <v>1</v>
      </c>
      <c r="C25" s="96">
        <v>4</v>
      </c>
      <c r="D25" s="183" t="s">
        <v>109</v>
      </c>
      <c r="E25" s="182" t="s">
        <v>146</v>
      </c>
      <c r="F25" s="179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1" t="s">
        <v>109</v>
      </c>
    </row>
    <row r="26" spans="1:25">
      <c r="A26" s="128"/>
      <c r="B26" s="107">
        <v>1</v>
      </c>
      <c r="C26" s="96">
        <v>5</v>
      </c>
      <c r="D26" s="183" t="s">
        <v>109</v>
      </c>
      <c r="E26" s="182">
        <v>3</v>
      </c>
      <c r="F26" s="179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9"/>
    </row>
    <row r="27" spans="1:25">
      <c r="A27" s="128"/>
      <c r="B27" s="108" t="s">
        <v>142</v>
      </c>
      <c r="C27" s="100"/>
      <c r="D27" s="190" t="s">
        <v>237</v>
      </c>
      <c r="E27" s="190">
        <v>1.4333333333333333</v>
      </c>
      <c r="F27" s="179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9"/>
    </row>
    <row r="28" spans="1:25">
      <c r="A28" s="128"/>
      <c r="B28" s="2" t="s">
        <v>143</v>
      </c>
      <c r="C28" s="124"/>
      <c r="D28" s="186" t="s">
        <v>237</v>
      </c>
      <c r="E28" s="186">
        <v>0.7</v>
      </c>
      <c r="F28" s="179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9"/>
    </row>
    <row r="29" spans="1:25">
      <c r="A29" s="128"/>
      <c r="B29" s="2" t="s">
        <v>144</v>
      </c>
      <c r="C29" s="124"/>
      <c r="D29" s="186" t="s">
        <v>237</v>
      </c>
      <c r="E29" s="186">
        <v>1.3576941236277533</v>
      </c>
      <c r="F29" s="179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9"/>
    </row>
    <row r="30" spans="1:25">
      <c r="A30" s="128"/>
      <c r="B30" s="2" t="s">
        <v>93</v>
      </c>
      <c r="C30" s="124"/>
      <c r="D30" s="101" t="s">
        <v>237</v>
      </c>
      <c r="E30" s="101">
        <v>0.94722845834494418</v>
      </c>
      <c r="F30" s="14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26"/>
    </row>
    <row r="31" spans="1:25">
      <c r="A31" s="128"/>
      <c r="B31" s="109" t="s">
        <v>145</v>
      </c>
      <c r="C31" s="124"/>
      <c r="D31" s="101" t="s">
        <v>237</v>
      </c>
      <c r="E31" s="101" t="s">
        <v>237</v>
      </c>
      <c r="F31" s="14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26"/>
    </row>
    <row r="32" spans="1:25">
      <c r="B32" s="134"/>
      <c r="C32" s="108"/>
      <c r="D32" s="121"/>
      <c r="E32" s="121"/>
    </row>
    <row r="33" spans="1:25">
      <c r="B33" s="137" t="s">
        <v>176</v>
      </c>
      <c r="Y33" s="122" t="s">
        <v>147</v>
      </c>
    </row>
    <row r="34" spans="1:25">
      <c r="A34" s="116" t="s">
        <v>125</v>
      </c>
      <c r="B34" s="106" t="s">
        <v>113</v>
      </c>
      <c r="C34" s="103" t="s">
        <v>114</v>
      </c>
      <c r="D34" s="104" t="s">
        <v>128</v>
      </c>
      <c r="E34" s="105" t="s">
        <v>128</v>
      </c>
      <c r="F34" s="14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22">
        <v>1</v>
      </c>
    </row>
    <row r="35" spans="1:25">
      <c r="A35" s="128"/>
      <c r="B35" s="107" t="s">
        <v>129</v>
      </c>
      <c r="C35" s="96" t="s">
        <v>129</v>
      </c>
      <c r="D35" s="144" t="s">
        <v>131</v>
      </c>
      <c r="E35" s="145" t="s">
        <v>137</v>
      </c>
      <c r="F35" s="14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22" t="s">
        <v>88</v>
      </c>
    </row>
    <row r="36" spans="1:25">
      <c r="A36" s="128"/>
      <c r="B36" s="107"/>
      <c r="C36" s="96"/>
      <c r="D36" s="97" t="s">
        <v>140</v>
      </c>
      <c r="E36" s="98" t="s">
        <v>140</v>
      </c>
      <c r="F36" s="14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22">
        <v>0</v>
      </c>
    </row>
    <row r="37" spans="1:25">
      <c r="A37" s="128"/>
      <c r="B37" s="107"/>
      <c r="C37" s="96"/>
      <c r="D37" s="120" t="s">
        <v>141</v>
      </c>
      <c r="E37" s="120" t="s">
        <v>116</v>
      </c>
      <c r="F37" s="14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2">
        <v>0</v>
      </c>
    </row>
    <row r="38" spans="1:25">
      <c r="A38" s="128"/>
      <c r="B38" s="106">
        <v>1</v>
      </c>
      <c r="C38" s="102">
        <v>1</v>
      </c>
      <c r="D38" s="176" t="s">
        <v>109</v>
      </c>
      <c r="E38" s="175">
        <v>0.4</v>
      </c>
      <c r="F38" s="179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1">
        <v>1</v>
      </c>
    </row>
    <row r="39" spans="1:25">
      <c r="A39" s="128"/>
      <c r="B39" s="107">
        <v>1</v>
      </c>
      <c r="C39" s="96">
        <v>2</v>
      </c>
      <c r="D39" s="183" t="s">
        <v>109</v>
      </c>
      <c r="E39" s="182">
        <v>0.5</v>
      </c>
      <c r="F39" s="179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1">
        <v>1</v>
      </c>
    </row>
    <row r="40" spans="1:25">
      <c r="A40" s="128"/>
      <c r="B40" s="107">
        <v>1</v>
      </c>
      <c r="C40" s="96">
        <v>3</v>
      </c>
      <c r="D40" s="183" t="s">
        <v>109</v>
      </c>
      <c r="E40" s="182">
        <v>0.5</v>
      </c>
      <c r="F40" s="179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1">
        <v>16</v>
      </c>
    </row>
    <row r="41" spans="1:25">
      <c r="A41" s="128"/>
      <c r="B41" s="107">
        <v>1</v>
      </c>
      <c r="C41" s="96">
        <v>4</v>
      </c>
      <c r="D41" s="183" t="s">
        <v>109</v>
      </c>
      <c r="E41" s="182" t="s">
        <v>111</v>
      </c>
      <c r="F41" s="179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1" t="s">
        <v>109</v>
      </c>
    </row>
    <row r="42" spans="1:25">
      <c r="A42" s="128"/>
      <c r="B42" s="107">
        <v>1</v>
      </c>
      <c r="C42" s="96">
        <v>5</v>
      </c>
      <c r="D42" s="183" t="s">
        <v>109</v>
      </c>
      <c r="E42" s="182">
        <v>1.3</v>
      </c>
      <c r="F42" s="179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9"/>
    </row>
    <row r="43" spans="1:25">
      <c r="A43" s="128"/>
      <c r="B43" s="108" t="s">
        <v>142</v>
      </c>
      <c r="C43" s="100"/>
      <c r="D43" s="190" t="s">
        <v>237</v>
      </c>
      <c r="E43" s="190">
        <v>0.67500000000000004</v>
      </c>
      <c r="F43" s="179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9"/>
    </row>
    <row r="44" spans="1:25">
      <c r="A44" s="128"/>
      <c r="B44" s="2" t="s">
        <v>143</v>
      </c>
      <c r="C44" s="124"/>
      <c r="D44" s="186" t="s">
        <v>237</v>
      </c>
      <c r="E44" s="186">
        <v>0.5</v>
      </c>
      <c r="F44" s="179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9"/>
    </row>
    <row r="45" spans="1:25">
      <c r="A45" s="128"/>
      <c r="B45" s="2" t="s">
        <v>144</v>
      </c>
      <c r="C45" s="124"/>
      <c r="D45" s="186" t="s">
        <v>237</v>
      </c>
      <c r="E45" s="186">
        <v>0.41932485418030407</v>
      </c>
      <c r="F45" s="179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9"/>
    </row>
    <row r="46" spans="1:25">
      <c r="A46" s="128"/>
      <c r="B46" s="2" t="s">
        <v>93</v>
      </c>
      <c r="C46" s="124"/>
      <c r="D46" s="101" t="s">
        <v>237</v>
      </c>
      <c r="E46" s="101">
        <v>0.62122200619304302</v>
      </c>
      <c r="F46" s="14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6"/>
    </row>
    <row r="47" spans="1:25">
      <c r="A47" s="128"/>
      <c r="B47" s="109" t="s">
        <v>145</v>
      </c>
      <c r="C47" s="124"/>
      <c r="D47" s="101" t="s">
        <v>237</v>
      </c>
      <c r="E47" s="101" t="s">
        <v>237</v>
      </c>
      <c r="F47" s="14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6"/>
    </row>
    <row r="48" spans="1:25">
      <c r="B48" s="134"/>
      <c r="C48" s="108"/>
      <c r="D48" s="121"/>
      <c r="E48" s="121"/>
    </row>
  </sheetData>
  <dataConsolidate/>
  <conditionalFormatting sqref="C27:C32 C43:C48 C2:L16 D18:E32 D34:E48">
    <cfRule type="expression" dxfId="418" priority="24" stopIfTrue="1">
      <formula>AND(ISBLANK(INDIRECT(Anlyt_LabRefLastCol)),ISBLANK(INDIRECT(Anlyt_LabRefThisCol)))</formula>
    </cfRule>
    <cfRule type="expression" dxfId="417" priority="25">
      <formula>ISBLANK(INDIRECT(Anlyt_LabRefThisCol))</formula>
    </cfRule>
  </conditionalFormatting>
  <conditionalFormatting sqref="B6:L10 B22:E26 B38:E42">
    <cfRule type="expression" dxfId="416" priority="26">
      <formula>AND($B6&lt;&gt;$B5,NOT(ISBLANK(INDIRECT(Anlyt_LabRefThisCol))))</formula>
    </cfRule>
  </conditionalFormatting>
  <conditionalFormatting sqref="C18:C26">
    <cfRule type="expression" dxfId="415" priority="15" stopIfTrue="1">
      <formula>AND(ISBLANK(INDIRECT(Anlyt_LabRefLastCol)),ISBLANK(INDIRECT(Anlyt_LabRefThisCol)))</formula>
    </cfRule>
    <cfRule type="expression" dxfId="414" priority="16">
      <formula>ISBLANK(INDIRECT(Anlyt_LabRefThisCol))</formula>
    </cfRule>
  </conditionalFormatting>
  <conditionalFormatting sqref="C34:C42">
    <cfRule type="expression" dxfId="413" priority="6" stopIfTrue="1">
      <formula>AND(ISBLANK(INDIRECT(Anlyt_LabRefLastCol)),ISBLANK(INDIRECT(Anlyt_LabRefThisCol)))</formula>
    </cfRule>
    <cfRule type="expression" dxfId="412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topLeftCell="A25" zoomScale="174" zoomScaleNormal="174" workbookViewId="0"/>
  </sheetViews>
  <sheetFormatPr defaultRowHeight="12.75"/>
  <cols>
    <col min="1" max="1" width="8.6640625" style="224" customWidth="1"/>
    <col min="2" max="3" width="7.21875" style="224" bestFit="1" customWidth="1"/>
    <col min="4" max="4" width="8.6640625" style="224" bestFit="1" customWidth="1"/>
    <col min="5" max="5" width="8.6640625" style="224" customWidth="1"/>
    <col min="6" max="13" width="8.6640625" style="224" bestFit="1" customWidth="1"/>
    <col min="14" max="15" width="8.44140625" style="224" bestFit="1" customWidth="1"/>
    <col min="16" max="38" width="8.6640625" style="224" bestFit="1" customWidth="1"/>
    <col min="39" max="39" width="7.109375" style="224" customWidth="1"/>
    <col min="40" max="44" width="8.88671875" style="224"/>
    <col min="45" max="45" width="7.21875" style="281" bestFit="1" customWidth="1"/>
    <col min="46" max="16384" width="8.88671875" style="224"/>
  </cols>
  <sheetData>
    <row r="1" spans="1:46" ht="15">
      <c r="B1" s="225" t="s">
        <v>243</v>
      </c>
      <c r="AS1" s="226" t="s">
        <v>147</v>
      </c>
    </row>
    <row r="2" spans="1:46" ht="15">
      <c r="A2" s="227" t="s">
        <v>4</v>
      </c>
      <c r="B2" s="228" t="s">
        <v>113</v>
      </c>
      <c r="C2" s="229" t="s">
        <v>114</v>
      </c>
      <c r="D2" s="230" t="s">
        <v>128</v>
      </c>
      <c r="E2" s="231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26">
        <v>1</v>
      </c>
    </row>
    <row r="3" spans="1:46">
      <c r="A3" s="233"/>
      <c r="B3" s="234" t="s">
        <v>129</v>
      </c>
      <c r="C3" s="235" t="s">
        <v>129</v>
      </c>
      <c r="D3" s="236" t="s">
        <v>130</v>
      </c>
      <c r="E3" s="231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26" t="s">
        <v>3</v>
      </c>
    </row>
    <row r="4" spans="1:46">
      <c r="A4" s="237"/>
      <c r="B4" s="234"/>
      <c r="C4" s="235"/>
      <c r="D4" s="238" t="s">
        <v>244</v>
      </c>
      <c r="E4" s="231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26">
        <v>3</v>
      </c>
    </row>
    <row r="5" spans="1:46">
      <c r="A5" s="237"/>
      <c r="B5" s="234"/>
      <c r="C5" s="235"/>
      <c r="D5" s="239"/>
      <c r="E5" s="231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26">
        <v>3</v>
      </c>
    </row>
    <row r="6" spans="1:46">
      <c r="A6" s="237"/>
      <c r="B6" s="228">
        <v>1</v>
      </c>
      <c r="C6" s="240">
        <v>1</v>
      </c>
      <c r="D6" s="241" t="s">
        <v>111</v>
      </c>
      <c r="E6" s="242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4">
        <v>1</v>
      </c>
    </row>
    <row r="7" spans="1:46">
      <c r="A7" s="237"/>
      <c r="B7" s="234">
        <v>1</v>
      </c>
      <c r="C7" s="235">
        <v>2</v>
      </c>
      <c r="D7" s="245" t="s">
        <v>111</v>
      </c>
      <c r="E7" s="242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4">
        <v>1</v>
      </c>
    </row>
    <row r="8" spans="1:46">
      <c r="A8" s="237"/>
      <c r="B8" s="246" t="s">
        <v>142</v>
      </c>
      <c r="C8" s="247"/>
      <c r="D8" s="248" t="s">
        <v>237</v>
      </c>
      <c r="E8" s="242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44">
        <v>16</v>
      </c>
    </row>
    <row r="9" spans="1:46">
      <c r="A9" s="237"/>
      <c r="B9" s="232" t="s">
        <v>143</v>
      </c>
      <c r="C9" s="237"/>
      <c r="D9" s="249" t="s">
        <v>237</v>
      </c>
      <c r="E9" s="242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4" t="s">
        <v>111</v>
      </c>
      <c r="AT9" s="226"/>
    </row>
    <row r="10" spans="1:46">
      <c r="A10" s="237"/>
      <c r="B10" s="232" t="s">
        <v>144</v>
      </c>
      <c r="C10" s="237"/>
      <c r="D10" s="249" t="s">
        <v>237</v>
      </c>
      <c r="E10" s="242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4">
        <v>7</v>
      </c>
    </row>
    <row r="11" spans="1:46">
      <c r="A11" s="237"/>
      <c r="B11" s="232" t="s">
        <v>93</v>
      </c>
      <c r="C11" s="237"/>
      <c r="D11" s="101" t="s">
        <v>237</v>
      </c>
      <c r="E11" s="231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50"/>
    </row>
    <row r="12" spans="1:46">
      <c r="A12" s="237"/>
      <c r="B12" s="232" t="s">
        <v>145</v>
      </c>
      <c r="C12" s="237"/>
      <c r="D12" s="101" t="s">
        <v>237</v>
      </c>
      <c r="E12" s="231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50"/>
    </row>
    <row r="13" spans="1:46">
      <c r="A13" s="237"/>
      <c r="B13" s="251" t="s">
        <v>245</v>
      </c>
      <c r="C13" s="252"/>
      <c r="D13" s="253" t="s">
        <v>246</v>
      </c>
      <c r="E13" s="231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50"/>
    </row>
    <row r="14" spans="1:46">
      <c r="B14" s="254"/>
      <c r="C14" s="246"/>
      <c r="D14" s="255"/>
      <c r="AS14" s="250"/>
    </row>
    <row r="15" spans="1:46" ht="15">
      <c r="B15" s="225" t="s">
        <v>247</v>
      </c>
      <c r="AS15" s="226" t="s">
        <v>147</v>
      </c>
    </row>
    <row r="16" spans="1:46" ht="15">
      <c r="A16" s="256" t="s">
        <v>7</v>
      </c>
      <c r="B16" s="228" t="s">
        <v>113</v>
      </c>
      <c r="C16" s="229" t="s">
        <v>114</v>
      </c>
      <c r="D16" s="230" t="s">
        <v>128</v>
      </c>
      <c r="E16" s="231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26">
        <v>1</v>
      </c>
    </row>
    <row r="17" spans="1:45">
      <c r="A17" s="237"/>
      <c r="B17" s="234" t="s">
        <v>129</v>
      </c>
      <c r="C17" s="235" t="s">
        <v>129</v>
      </c>
      <c r="D17" s="236" t="s">
        <v>130</v>
      </c>
      <c r="E17" s="231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26" t="s">
        <v>3</v>
      </c>
    </row>
    <row r="18" spans="1:45">
      <c r="A18" s="237"/>
      <c r="B18" s="234"/>
      <c r="C18" s="235"/>
      <c r="D18" s="238" t="s">
        <v>244</v>
      </c>
      <c r="E18" s="231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26">
        <v>2</v>
      </c>
    </row>
    <row r="19" spans="1:45">
      <c r="A19" s="237"/>
      <c r="B19" s="234"/>
      <c r="C19" s="235"/>
      <c r="D19" s="239"/>
      <c r="E19" s="231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26">
        <v>2</v>
      </c>
    </row>
    <row r="20" spans="1:45">
      <c r="A20" s="237"/>
      <c r="B20" s="228">
        <v>1</v>
      </c>
      <c r="C20" s="240">
        <v>1</v>
      </c>
      <c r="D20" s="257">
        <v>0.4</v>
      </c>
      <c r="E20" s="231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26">
        <v>1</v>
      </c>
    </row>
    <row r="21" spans="1:45">
      <c r="A21" s="237"/>
      <c r="B21" s="234">
        <v>1</v>
      </c>
      <c r="C21" s="235">
        <v>2</v>
      </c>
      <c r="D21" s="258">
        <v>0.6</v>
      </c>
      <c r="E21" s="231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26">
        <v>2</v>
      </c>
    </row>
    <row r="22" spans="1:45">
      <c r="A22" s="237"/>
      <c r="B22" s="246" t="s">
        <v>142</v>
      </c>
      <c r="C22" s="247"/>
      <c r="D22" s="259">
        <v>0.5</v>
      </c>
      <c r="E22" s="231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26">
        <v>16</v>
      </c>
    </row>
    <row r="23" spans="1:45">
      <c r="A23" s="237"/>
      <c r="B23" s="232" t="s">
        <v>143</v>
      </c>
      <c r="C23" s="237"/>
      <c r="D23" s="260">
        <v>0.5</v>
      </c>
      <c r="E23" s="231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26">
        <v>0.5</v>
      </c>
    </row>
    <row r="24" spans="1:45">
      <c r="A24" s="237"/>
      <c r="B24" s="232" t="s">
        <v>144</v>
      </c>
      <c r="C24" s="237"/>
      <c r="D24" s="249">
        <v>0.14142135623730956</v>
      </c>
      <c r="E24" s="231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26">
        <v>8</v>
      </c>
    </row>
    <row r="25" spans="1:45">
      <c r="A25" s="237"/>
      <c r="B25" s="232" t="s">
        <v>93</v>
      </c>
      <c r="C25" s="237"/>
      <c r="D25" s="101">
        <v>0.28284271247461912</v>
      </c>
      <c r="E25" s="231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50"/>
    </row>
    <row r="26" spans="1:45">
      <c r="A26" s="237"/>
      <c r="B26" s="232" t="s">
        <v>145</v>
      </c>
      <c r="C26" s="237"/>
      <c r="D26" s="101">
        <v>0</v>
      </c>
      <c r="E26" s="231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50"/>
    </row>
    <row r="27" spans="1:45">
      <c r="A27" s="237"/>
      <c r="B27" s="251" t="s">
        <v>245</v>
      </c>
      <c r="C27" s="252"/>
      <c r="D27" s="253" t="s">
        <v>246</v>
      </c>
      <c r="E27" s="231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50"/>
    </row>
    <row r="28" spans="1:45">
      <c r="B28" s="254"/>
      <c r="C28" s="246"/>
      <c r="D28" s="255"/>
      <c r="AS28" s="250"/>
    </row>
    <row r="29" spans="1:45" ht="15">
      <c r="B29" s="225" t="s">
        <v>248</v>
      </c>
      <c r="AS29" s="226" t="s">
        <v>147</v>
      </c>
    </row>
    <row r="30" spans="1:45" ht="15">
      <c r="A30" s="256" t="s">
        <v>10</v>
      </c>
      <c r="B30" s="228" t="s">
        <v>113</v>
      </c>
      <c r="C30" s="229" t="s">
        <v>114</v>
      </c>
      <c r="D30" s="230" t="s">
        <v>128</v>
      </c>
      <c r="E30" s="231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26">
        <v>1</v>
      </c>
    </row>
    <row r="31" spans="1:45">
      <c r="A31" s="237"/>
      <c r="B31" s="234" t="s">
        <v>129</v>
      </c>
      <c r="C31" s="235" t="s">
        <v>129</v>
      </c>
      <c r="D31" s="236" t="s">
        <v>130</v>
      </c>
      <c r="E31" s="231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26" t="s">
        <v>3</v>
      </c>
    </row>
    <row r="32" spans="1:45">
      <c r="A32" s="237"/>
      <c r="B32" s="234"/>
      <c r="C32" s="235"/>
      <c r="D32" s="238" t="s">
        <v>244</v>
      </c>
      <c r="E32" s="231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26">
        <v>0</v>
      </c>
    </row>
    <row r="33" spans="1:45">
      <c r="A33" s="237"/>
      <c r="B33" s="234"/>
      <c r="C33" s="235"/>
      <c r="D33" s="239"/>
      <c r="E33" s="231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26">
        <v>0</v>
      </c>
    </row>
    <row r="34" spans="1:45">
      <c r="A34" s="237"/>
      <c r="B34" s="228">
        <v>1</v>
      </c>
      <c r="C34" s="240">
        <v>1</v>
      </c>
      <c r="D34" s="261">
        <v>267</v>
      </c>
      <c r="E34" s="262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4">
        <v>1</v>
      </c>
    </row>
    <row r="35" spans="1:45">
      <c r="A35" s="237"/>
      <c r="B35" s="234">
        <v>1</v>
      </c>
      <c r="C35" s="235">
        <v>2</v>
      </c>
      <c r="D35" s="265">
        <v>268</v>
      </c>
      <c r="E35" s="262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4">
        <v>3</v>
      </c>
    </row>
    <row r="36" spans="1:45">
      <c r="A36" s="237"/>
      <c r="B36" s="246" t="s">
        <v>142</v>
      </c>
      <c r="C36" s="247"/>
      <c r="D36" s="266">
        <v>267.5</v>
      </c>
      <c r="E36" s="262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4">
        <v>16</v>
      </c>
    </row>
    <row r="37" spans="1:45">
      <c r="A37" s="237"/>
      <c r="B37" s="232" t="s">
        <v>143</v>
      </c>
      <c r="C37" s="237"/>
      <c r="D37" s="267">
        <v>267.5</v>
      </c>
      <c r="E37" s="262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4">
        <v>267.5</v>
      </c>
    </row>
    <row r="38" spans="1:45">
      <c r="A38" s="237"/>
      <c r="B38" s="232" t="s">
        <v>144</v>
      </c>
      <c r="C38" s="237"/>
      <c r="D38" s="267">
        <v>0.70710678118654757</v>
      </c>
      <c r="E38" s="262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4">
        <v>9</v>
      </c>
    </row>
    <row r="39" spans="1:45">
      <c r="A39" s="237"/>
      <c r="B39" s="232" t="s">
        <v>93</v>
      </c>
      <c r="C39" s="237"/>
      <c r="D39" s="101">
        <v>2.643389836211393E-3</v>
      </c>
      <c r="E39" s="231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50"/>
    </row>
    <row r="40" spans="1:45">
      <c r="A40" s="237"/>
      <c r="B40" s="232" t="s">
        <v>145</v>
      </c>
      <c r="C40" s="237"/>
      <c r="D40" s="101">
        <v>0</v>
      </c>
      <c r="E40" s="231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50"/>
    </row>
    <row r="41" spans="1:45">
      <c r="A41" s="237"/>
      <c r="B41" s="251" t="s">
        <v>245</v>
      </c>
      <c r="C41" s="252"/>
      <c r="D41" s="253" t="s">
        <v>246</v>
      </c>
      <c r="E41" s="231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50"/>
    </row>
    <row r="42" spans="1:45">
      <c r="B42" s="254"/>
      <c r="C42" s="246"/>
      <c r="D42" s="255"/>
      <c r="AS42" s="250"/>
    </row>
    <row r="43" spans="1:45" ht="15">
      <c r="B43" s="225" t="s">
        <v>249</v>
      </c>
      <c r="AS43" s="226" t="s">
        <v>147</v>
      </c>
    </row>
    <row r="44" spans="1:45" ht="15">
      <c r="A44" s="256" t="s">
        <v>13</v>
      </c>
      <c r="B44" s="228" t="s">
        <v>113</v>
      </c>
      <c r="C44" s="229" t="s">
        <v>114</v>
      </c>
      <c r="D44" s="230" t="s">
        <v>128</v>
      </c>
      <c r="E44" s="231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26">
        <v>1</v>
      </c>
    </row>
    <row r="45" spans="1:45">
      <c r="A45" s="237"/>
      <c r="B45" s="234" t="s">
        <v>129</v>
      </c>
      <c r="C45" s="235" t="s">
        <v>129</v>
      </c>
      <c r="D45" s="236" t="s">
        <v>130</v>
      </c>
      <c r="E45" s="231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26" t="s">
        <v>3</v>
      </c>
    </row>
    <row r="46" spans="1:45">
      <c r="A46" s="237"/>
      <c r="B46" s="234"/>
      <c r="C46" s="235"/>
      <c r="D46" s="238" t="s">
        <v>244</v>
      </c>
      <c r="E46" s="231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26">
        <v>2</v>
      </c>
    </row>
    <row r="47" spans="1:45">
      <c r="A47" s="237"/>
      <c r="B47" s="234"/>
      <c r="C47" s="235"/>
      <c r="D47" s="239"/>
      <c r="E47" s="231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26">
        <v>2</v>
      </c>
    </row>
    <row r="48" spans="1:45">
      <c r="A48" s="237"/>
      <c r="B48" s="228">
        <v>1</v>
      </c>
      <c r="C48" s="240">
        <v>1</v>
      </c>
      <c r="D48" s="257">
        <v>1.2</v>
      </c>
      <c r="E48" s="231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26">
        <v>1</v>
      </c>
    </row>
    <row r="49" spans="1:45">
      <c r="A49" s="237"/>
      <c r="B49" s="234">
        <v>1</v>
      </c>
      <c r="C49" s="235">
        <v>2</v>
      </c>
      <c r="D49" s="258">
        <v>1.6</v>
      </c>
      <c r="E49" s="231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26">
        <v>4</v>
      </c>
    </row>
    <row r="50" spans="1:45">
      <c r="A50" s="237"/>
      <c r="B50" s="246" t="s">
        <v>142</v>
      </c>
      <c r="C50" s="247"/>
      <c r="D50" s="259">
        <v>1.4</v>
      </c>
      <c r="E50" s="231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26">
        <v>16</v>
      </c>
    </row>
    <row r="51" spans="1:45">
      <c r="A51" s="237"/>
      <c r="B51" s="232" t="s">
        <v>143</v>
      </c>
      <c r="C51" s="237"/>
      <c r="D51" s="260">
        <v>1.4</v>
      </c>
      <c r="E51" s="231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26">
        <v>1.4</v>
      </c>
    </row>
    <row r="52" spans="1:45">
      <c r="A52" s="237"/>
      <c r="B52" s="232" t="s">
        <v>144</v>
      </c>
      <c r="C52" s="237"/>
      <c r="D52" s="249">
        <v>0.2828427124746199</v>
      </c>
      <c r="E52" s="231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26">
        <v>10</v>
      </c>
    </row>
    <row r="53" spans="1:45">
      <c r="A53" s="237"/>
      <c r="B53" s="232" t="s">
        <v>93</v>
      </c>
      <c r="C53" s="237"/>
      <c r="D53" s="101">
        <v>0.2020305089104428</v>
      </c>
      <c r="E53" s="231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50"/>
    </row>
    <row r="54" spans="1:45">
      <c r="A54" s="237"/>
      <c r="B54" s="232" t="s">
        <v>145</v>
      </c>
      <c r="C54" s="237"/>
      <c r="D54" s="101">
        <v>0</v>
      </c>
      <c r="E54" s="231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50"/>
    </row>
    <row r="55" spans="1:45">
      <c r="A55" s="237"/>
      <c r="B55" s="251" t="s">
        <v>245</v>
      </c>
      <c r="C55" s="252"/>
      <c r="D55" s="253" t="s">
        <v>246</v>
      </c>
      <c r="E55" s="231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50"/>
    </row>
    <row r="56" spans="1:45">
      <c r="B56" s="254"/>
      <c r="C56" s="246"/>
      <c r="D56" s="255"/>
      <c r="AS56" s="250"/>
    </row>
    <row r="57" spans="1:45" ht="15">
      <c r="B57" s="225" t="s">
        <v>250</v>
      </c>
      <c r="AS57" s="226" t="s">
        <v>147</v>
      </c>
    </row>
    <row r="58" spans="1:45" ht="15">
      <c r="A58" s="256" t="s">
        <v>16</v>
      </c>
      <c r="B58" s="228" t="s">
        <v>113</v>
      </c>
      <c r="C58" s="229" t="s">
        <v>114</v>
      </c>
      <c r="D58" s="230" t="s">
        <v>128</v>
      </c>
      <c r="E58" s="231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26">
        <v>1</v>
      </c>
    </row>
    <row r="59" spans="1:45">
      <c r="A59" s="237"/>
      <c r="B59" s="234" t="s">
        <v>129</v>
      </c>
      <c r="C59" s="235" t="s">
        <v>129</v>
      </c>
      <c r="D59" s="236" t="s">
        <v>130</v>
      </c>
      <c r="E59" s="231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26" t="s">
        <v>3</v>
      </c>
    </row>
    <row r="60" spans="1:45">
      <c r="A60" s="237"/>
      <c r="B60" s="234"/>
      <c r="C60" s="235"/>
      <c r="D60" s="238" t="s">
        <v>244</v>
      </c>
      <c r="E60" s="231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26">
        <v>3</v>
      </c>
    </row>
    <row r="61" spans="1:45">
      <c r="A61" s="237"/>
      <c r="B61" s="234"/>
      <c r="C61" s="235"/>
      <c r="D61" s="239"/>
      <c r="E61" s="231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26">
        <v>3</v>
      </c>
    </row>
    <row r="62" spans="1:45">
      <c r="A62" s="237"/>
      <c r="B62" s="228">
        <v>1</v>
      </c>
      <c r="C62" s="240">
        <v>1</v>
      </c>
      <c r="D62" s="241" t="s">
        <v>152</v>
      </c>
      <c r="E62" s="242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  <c r="AJ62" s="243"/>
      <c r="AK62" s="243"/>
      <c r="AL62" s="243"/>
      <c r="AM62" s="243"/>
      <c r="AN62" s="243"/>
      <c r="AO62" s="243"/>
      <c r="AP62" s="243"/>
      <c r="AQ62" s="243"/>
      <c r="AR62" s="243"/>
      <c r="AS62" s="244">
        <v>1</v>
      </c>
    </row>
    <row r="63" spans="1:45">
      <c r="A63" s="237"/>
      <c r="B63" s="234">
        <v>1</v>
      </c>
      <c r="C63" s="235">
        <v>2</v>
      </c>
      <c r="D63" s="245" t="s">
        <v>152</v>
      </c>
      <c r="E63" s="242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  <c r="AJ63" s="243"/>
      <c r="AK63" s="243"/>
      <c r="AL63" s="243"/>
      <c r="AM63" s="243"/>
      <c r="AN63" s="243"/>
      <c r="AO63" s="243"/>
      <c r="AP63" s="243"/>
      <c r="AQ63" s="243"/>
      <c r="AR63" s="243"/>
      <c r="AS63" s="244">
        <v>5</v>
      </c>
    </row>
    <row r="64" spans="1:45">
      <c r="A64" s="237"/>
      <c r="B64" s="246" t="s">
        <v>142</v>
      </c>
      <c r="C64" s="247"/>
      <c r="D64" s="248" t="s">
        <v>237</v>
      </c>
      <c r="E64" s="242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  <c r="AJ64" s="243"/>
      <c r="AK64" s="243"/>
      <c r="AL64" s="243"/>
      <c r="AM64" s="243"/>
      <c r="AN64" s="243"/>
      <c r="AO64" s="243"/>
      <c r="AP64" s="243"/>
      <c r="AQ64" s="243"/>
      <c r="AR64" s="243"/>
      <c r="AS64" s="244">
        <v>16</v>
      </c>
    </row>
    <row r="65" spans="1:45">
      <c r="A65" s="237"/>
      <c r="B65" s="232" t="s">
        <v>143</v>
      </c>
      <c r="C65" s="237"/>
      <c r="D65" s="249" t="s">
        <v>237</v>
      </c>
      <c r="E65" s="242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  <c r="AJ65" s="243"/>
      <c r="AK65" s="243"/>
      <c r="AL65" s="243"/>
      <c r="AM65" s="243"/>
      <c r="AN65" s="243"/>
      <c r="AO65" s="243"/>
      <c r="AP65" s="243"/>
      <c r="AQ65" s="243"/>
      <c r="AR65" s="243"/>
      <c r="AS65" s="244" t="s">
        <v>152</v>
      </c>
    </row>
    <row r="66" spans="1:45">
      <c r="A66" s="237"/>
      <c r="B66" s="232" t="s">
        <v>144</v>
      </c>
      <c r="C66" s="237"/>
      <c r="D66" s="249" t="s">
        <v>237</v>
      </c>
      <c r="E66" s="242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  <c r="AJ66" s="243"/>
      <c r="AK66" s="243"/>
      <c r="AL66" s="243"/>
      <c r="AM66" s="243"/>
      <c r="AN66" s="243"/>
      <c r="AO66" s="243"/>
      <c r="AP66" s="243"/>
      <c r="AQ66" s="243"/>
      <c r="AR66" s="243"/>
      <c r="AS66" s="244">
        <v>11</v>
      </c>
    </row>
    <row r="67" spans="1:45">
      <c r="A67" s="237"/>
      <c r="B67" s="232" t="s">
        <v>93</v>
      </c>
      <c r="C67" s="237"/>
      <c r="D67" s="101" t="s">
        <v>237</v>
      </c>
      <c r="E67" s="231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50"/>
    </row>
    <row r="68" spans="1:45">
      <c r="A68" s="237"/>
      <c r="B68" s="232" t="s">
        <v>145</v>
      </c>
      <c r="C68" s="237"/>
      <c r="D68" s="101" t="s">
        <v>237</v>
      </c>
      <c r="E68" s="231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50"/>
    </row>
    <row r="69" spans="1:45">
      <c r="A69" s="237"/>
      <c r="B69" s="251" t="s">
        <v>245</v>
      </c>
      <c r="C69" s="252"/>
      <c r="D69" s="253" t="s">
        <v>246</v>
      </c>
      <c r="E69" s="231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50"/>
    </row>
    <row r="70" spans="1:45">
      <c r="B70" s="254"/>
      <c r="C70" s="246"/>
      <c r="D70" s="255"/>
      <c r="AS70" s="250"/>
    </row>
    <row r="71" spans="1:45" ht="15">
      <c r="B71" s="225" t="s">
        <v>251</v>
      </c>
      <c r="AS71" s="226" t="s">
        <v>147</v>
      </c>
    </row>
    <row r="72" spans="1:45" ht="15">
      <c r="A72" s="256" t="s">
        <v>19</v>
      </c>
      <c r="B72" s="228" t="s">
        <v>113</v>
      </c>
      <c r="C72" s="229" t="s">
        <v>114</v>
      </c>
      <c r="D72" s="230" t="s">
        <v>128</v>
      </c>
      <c r="E72" s="231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26">
        <v>1</v>
      </c>
    </row>
    <row r="73" spans="1:45">
      <c r="A73" s="237"/>
      <c r="B73" s="234" t="s">
        <v>129</v>
      </c>
      <c r="C73" s="235" t="s">
        <v>129</v>
      </c>
      <c r="D73" s="236" t="s">
        <v>130</v>
      </c>
      <c r="E73" s="231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26" t="s">
        <v>3</v>
      </c>
    </row>
    <row r="74" spans="1:45">
      <c r="A74" s="237"/>
      <c r="B74" s="234"/>
      <c r="C74" s="235"/>
      <c r="D74" s="238" t="s">
        <v>244</v>
      </c>
      <c r="E74" s="231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26">
        <v>2</v>
      </c>
    </row>
    <row r="75" spans="1:45">
      <c r="A75" s="237"/>
      <c r="B75" s="234"/>
      <c r="C75" s="235"/>
      <c r="D75" s="239"/>
      <c r="E75" s="231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26">
        <v>2</v>
      </c>
    </row>
    <row r="76" spans="1:45">
      <c r="A76" s="237"/>
      <c r="B76" s="228">
        <v>1</v>
      </c>
      <c r="C76" s="240">
        <v>1</v>
      </c>
      <c r="D76" s="268" t="s">
        <v>111</v>
      </c>
      <c r="E76" s="231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26">
        <v>1</v>
      </c>
    </row>
    <row r="77" spans="1:45">
      <c r="A77" s="237"/>
      <c r="B77" s="234">
        <v>1</v>
      </c>
      <c r="C77" s="235">
        <v>2</v>
      </c>
      <c r="D77" s="269" t="s">
        <v>111</v>
      </c>
      <c r="E77" s="231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26">
        <v>6</v>
      </c>
    </row>
    <row r="78" spans="1:45">
      <c r="A78" s="237"/>
      <c r="B78" s="246" t="s">
        <v>142</v>
      </c>
      <c r="C78" s="247"/>
      <c r="D78" s="259" t="s">
        <v>237</v>
      </c>
      <c r="E78" s="231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26">
        <v>16</v>
      </c>
    </row>
    <row r="79" spans="1:45">
      <c r="A79" s="237"/>
      <c r="B79" s="232" t="s">
        <v>143</v>
      </c>
      <c r="C79" s="237"/>
      <c r="D79" s="260" t="s">
        <v>237</v>
      </c>
      <c r="E79" s="231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26" t="s">
        <v>111</v>
      </c>
    </row>
    <row r="80" spans="1:45">
      <c r="A80" s="237"/>
      <c r="B80" s="232" t="s">
        <v>144</v>
      </c>
      <c r="C80" s="237"/>
      <c r="D80" s="249" t="s">
        <v>237</v>
      </c>
      <c r="E80" s="231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26">
        <v>12</v>
      </c>
    </row>
    <row r="81" spans="1:45">
      <c r="A81" s="237"/>
      <c r="B81" s="232" t="s">
        <v>93</v>
      </c>
      <c r="C81" s="237"/>
      <c r="D81" s="101" t="s">
        <v>237</v>
      </c>
      <c r="E81" s="231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50"/>
    </row>
    <row r="82" spans="1:45">
      <c r="A82" s="237"/>
      <c r="B82" s="232" t="s">
        <v>145</v>
      </c>
      <c r="C82" s="237"/>
      <c r="D82" s="101" t="s">
        <v>237</v>
      </c>
      <c r="E82" s="231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50"/>
    </row>
    <row r="83" spans="1:45">
      <c r="A83" s="237"/>
      <c r="B83" s="251" t="s">
        <v>245</v>
      </c>
      <c r="C83" s="252"/>
      <c r="D83" s="253" t="s">
        <v>246</v>
      </c>
      <c r="E83" s="231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50"/>
    </row>
    <row r="84" spans="1:45">
      <c r="B84" s="254"/>
      <c r="C84" s="246"/>
      <c r="D84" s="255"/>
      <c r="AS84" s="250"/>
    </row>
    <row r="85" spans="1:45" ht="15">
      <c r="B85" s="225" t="s">
        <v>252</v>
      </c>
      <c r="AS85" s="226" t="s">
        <v>147</v>
      </c>
    </row>
    <row r="86" spans="1:45" ht="15">
      <c r="A86" s="256" t="s">
        <v>22</v>
      </c>
      <c r="B86" s="228" t="s">
        <v>113</v>
      </c>
      <c r="C86" s="229" t="s">
        <v>114</v>
      </c>
      <c r="D86" s="230" t="s">
        <v>128</v>
      </c>
      <c r="E86" s="231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26">
        <v>1</v>
      </c>
    </row>
    <row r="87" spans="1:45">
      <c r="A87" s="237"/>
      <c r="B87" s="234" t="s">
        <v>129</v>
      </c>
      <c r="C87" s="235" t="s">
        <v>129</v>
      </c>
      <c r="D87" s="236" t="s">
        <v>130</v>
      </c>
      <c r="E87" s="231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26" t="s">
        <v>3</v>
      </c>
    </row>
    <row r="88" spans="1:45">
      <c r="A88" s="237"/>
      <c r="B88" s="234"/>
      <c r="C88" s="235"/>
      <c r="D88" s="238" t="s">
        <v>244</v>
      </c>
      <c r="E88" s="231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26">
        <v>1</v>
      </c>
    </row>
    <row r="89" spans="1:45">
      <c r="A89" s="237"/>
      <c r="B89" s="234"/>
      <c r="C89" s="235"/>
      <c r="D89" s="239"/>
      <c r="E89" s="231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26">
        <v>1</v>
      </c>
    </row>
    <row r="90" spans="1:45">
      <c r="A90" s="237"/>
      <c r="B90" s="228">
        <v>1</v>
      </c>
      <c r="C90" s="240">
        <v>1</v>
      </c>
      <c r="D90" s="270">
        <v>34.9</v>
      </c>
      <c r="E90" s="271"/>
      <c r="F90" s="272"/>
      <c r="G90" s="272"/>
      <c r="H90" s="272"/>
      <c r="I90" s="272"/>
      <c r="J90" s="272"/>
      <c r="K90" s="272"/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  <c r="AM90" s="272"/>
      <c r="AN90" s="272"/>
      <c r="AO90" s="272"/>
      <c r="AP90" s="272"/>
      <c r="AQ90" s="272"/>
      <c r="AR90" s="272"/>
      <c r="AS90" s="273">
        <v>1</v>
      </c>
    </row>
    <row r="91" spans="1:45">
      <c r="A91" s="237"/>
      <c r="B91" s="234">
        <v>1</v>
      </c>
      <c r="C91" s="235">
        <v>2</v>
      </c>
      <c r="D91" s="274">
        <v>33.200000000000003</v>
      </c>
      <c r="E91" s="271"/>
      <c r="F91" s="272"/>
      <c r="G91" s="272"/>
      <c r="H91" s="272"/>
      <c r="I91" s="272"/>
      <c r="J91" s="272"/>
      <c r="K91" s="272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  <c r="AM91" s="272"/>
      <c r="AN91" s="272"/>
      <c r="AO91" s="272"/>
      <c r="AP91" s="272"/>
      <c r="AQ91" s="272"/>
      <c r="AR91" s="272"/>
      <c r="AS91" s="273">
        <v>7</v>
      </c>
    </row>
    <row r="92" spans="1:45">
      <c r="A92" s="237"/>
      <c r="B92" s="246" t="s">
        <v>142</v>
      </c>
      <c r="C92" s="247"/>
      <c r="D92" s="275">
        <v>34.049999999999997</v>
      </c>
      <c r="E92" s="271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  <c r="AO92" s="272"/>
      <c r="AP92" s="272"/>
      <c r="AQ92" s="272"/>
      <c r="AR92" s="272"/>
      <c r="AS92" s="273">
        <v>16</v>
      </c>
    </row>
    <row r="93" spans="1:45">
      <c r="A93" s="237"/>
      <c r="B93" s="232" t="s">
        <v>143</v>
      </c>
      <c r="C93" s="237"/>
      <c r="D93" s="276">
        <v>34.049999999999997</v>
      </c>
      <c r="E93" s="271"/>
      <c r="F93" s="272"/>
      <c r="G93" s="272"/>
      <c r="H93" s="272"/>
      <c r="I93" s="272"/>
      <c r="J93" s="272"/>
      <c r="K93" s="272"/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  <c r="AM93" s="272"/>
      <c r="AN93" s="272"/>
      <c r="AO93" s="272"/>
      <c r="AP93" s="272"/>
      <c r="AQ93" s="272"/>
      <c r="AR93" s="272"/>
      <c r="AS93" s="273">
        <v>34.049999999999997</v>
      </c>
    </row>
    <row r="94" spans="1:45">
      <c r="A94" s="237"/>
      <c r="B94" s="232" t="s">
        <v>144</v>
      </c>
      <c r="C94" s="237"/>
      <c r="D94" s="276">
        <v>1.2020815280171278</v>
      </c>
      <c r="E94" s="271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3">
        <v>13</v>
      </c>
    </row>
    <row r="95" spans="1:45">
      <c r="A95" s="237"/>
      <c r="B95" s="232" t="s">
        <v>93</v>
      </c>
      <c r="C95" s="237"/>
      <c r="D95" s="101">
        <v>3.5303422261883342E-2</v>
      </c>
      <c r="E95" s="231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50"/>
    </row>
    <row r="96" spans="1:45">
      <c r="A96" s="237"/>
      <c r="B96" s="232" t="s">
        <v>145</v>
      </c>
      <c r="C96" s="237"/>
      <c r="D96" s="101">
        <v>0</v>
      </c>
      <c r="E96" s="231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50"/>
    </row>
    <row r="97" spans="1:45">
      <c r="A97" s="237"/>
      <c r="B97" s="251" t="s">
        <v>245</v>
      </c>
      <c r="C97" s="252"/>
      <c r="D97" s="253" t="s">
        <v>246</v>
      </c>
      <c r="E97" s="231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50"/>
    </row>
    <row r="98" spans="1:45">
      <c r="B98" s="254"/>
      <c r="C98" s="246"/>
      <c r="D98" s="255"/>
      <c r="AS98" s="250"/>
    </row>
    <row r="99" spans="1:45" ht="15">
      <c r="B99" s="225" t="s">
        <v>253</v>
      </c>
      <c r="AS99" s="226" t="s">
        <v>147</v>
      </c>
    </row>
    <row r="100" spans="1:45" ht="15">
      <c r="A100" s="256" t="s">
        <v>25</v>
      </c>
      <c r="B100" s="228" t="s">
        <v>113</v>
      </c>
      <c r="C100" s="229" t="s">
        <v>114</v>
      </c>
      <c r="D100" s="230" t="s">
        <v>128</v>
      </c>
      <c r="E100" s="231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26">
        <v>1</v>
      </c>
    </row>
    <row r="101" spans="1:45">
      <c r="A101" s="237"/>
      <c r="B101" s="234" t="s">
        <v>129</v>
      </c>
      <c r="C101" s="235" t="s">
        <v>129</v>
      </c>
      <c r="D101" s="236" t="s">
        <v>130</v>
      </c>
      <c r="E101" s="231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26" t="s">
        <v>3</v>
      </c>
    </row>
    <row r="102" spans="1:45">
      <c r="A102" s="237"/>
      <c r="B102" s="234"/>
      <c r="C102" s="235"/>
      <c r="D102" s="238" t="s">
        <v>244</v>
      </c>
      <c r="E102" s="231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  <c r="AS102" s="226">
        <v>1</v>
      </c>
    </row>
    <row r="103" spans="1:45">
      <c r="A103" s="237"/>
      <c r="B103" s="234"/>
      <c r="C103" s="235"/>
      <c r="D103" s="239"/>
      <c r="E103" s="231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26">
        <v>1</v>
      </c>
    </row>
    <row r="104" spans="1:45">
      <c r="A104" s="237"/>
      <c r="B104" s="228">
        <v>1</v>
      </c>
      <c r="C104" s="240">
        <v>1</v>
      </c>
      <c r="D104" s="270">
        <v>47.8</v>
      </c>
      <c r="E104" s="271"/>
      <c r="F104" s="272"/>
      <c r="G104" s="272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  <c r="AM104" s="272"/>
      <c r="AN104" s="272"/>
      <c r="AO104" s="272"/>
      <c r="AP104" s="272"/>
      <c r="AQ104" s="272"/>
      <c r="AR104" s="272"/>
      <c r="AS104" s="273">
        <v>1</v>
      </c>
    </row>
    <row r="105" spans="1:45">
      <c r="A105" s="237"/>
      <c r="B105" s="234">
        <v>1</v>
      </c>
      <c r="C105" s="235">
        <v>2</v>
      </c>
      <c r="D105" s="274">
        <v>47.2</v>
      </c>
      <c r="E105" s="271"/>
      <c r="F105" s="272"/>
      <c r="G105" s="272"/>
      <c r="H105" s="272"/>
      <c r="I105" s="272"/>
      <c r="J105" s="272"/>
      <c r="K105" s="272"/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  <c r="AM105" s="272"/>
      <c r="AN105" s="272"/>
      <c r="AO105" s="272"/>
      <c r="AP105" s="272"/>
      <c r="AQ105" s="272"/>
      <c r="AR105" s="272"/>
      <c r="AS105" s="273">
        <v>8</v>
      </c>
    </row>
    <row r="106" spans="1:45">
      <c r="A106" s="237"/>
      <c r="B106" s="246" t="s">
        <v>142</v>
      </c>
      <c r="C106" s="247"/>
      <c r="D106" s="275">
        <v>47.5</v>
      </c>
      <c r="E106" s="271"/>
      <c r="F106" s="272"/>
      <c r="G106" s="272"/>
      <c r="H106" s="272"/>
      <c r="I106" s="272"/>
      <c r="J106" s="272"/>
      <c r="K106" s="272"/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  <c r="AM106" s="272"/>
      <c r="AN106" s="272"/>
      <c r="AO106" s="272"/>
      <c r="AP106" s="272"/>
      <c r="AQ106" s="272"/>
      <c r="AR106" s="272"/>
      <c r="AS106" s="273">
        <v>16</v>
      </c>
    </row>
    <row r="107" spans="1:45">
      <c r="A107" s="237"/>
      <c r="B107" s="232" t="s">
        <v>143</v>
      </c>
      <c r="C107" s="237"/>
      <c r="D107" s="276">
        <v>47.5</v>
      </c>
      <c r="E107" s="271"/>
      <c r="F107" s="272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  <c r="AM107" s="272"/>
      <c r="AN107" s="272"/>
      <c r="AO107" s="272"/>
      <c r="AP107" s="272"/>
      <c r="AQ107" s="272"/>
      <c r="AR107" s="272"/>
      <c r="AS107" s="273">
        <v>47.5</v>
      </c>
    </row>
    <row r="108" spans="1:45">
      <c r="A108" s="237"/>
      <c r="B108" s="232" t="s">
        <v>144</v>
      </c>
      <c r="C108" s="237"/>
      <c r="D108" s="276">
        <v>0.42426406871192446</v>
      </c>
      <c r="E108" s="271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  <c r="AM108" s="272"/>
      <c r="AN108" s="272"/>
      <c r="AO108" s="272"/>
      <c r="AP108" s="272"/>
      <c r="AQ108" s="272"/>
      <c r="AR108" s="272"/>
      <c r="AS108" s="273">
        <v>14</v>
      </c>
    </row>
    <row r="109" spans="1:45">
      <c r="A109" s="237"/>
      <c r="B109" s="232" t="s">
        <v>93</v>
      </c>
      <c r="C109" s="237"/>
      <c r="D109" s="101">
        <v>8.9318751307773565E-3</v>
      </c>
      <c r="E109" s="231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50"/>
    </row>
    <row r="110" spans="1:45">
      <c r="A110" s="237"/>
      <c r="B110" s="232" t="s">
        <v>145</v>
      </c>
      <c r="C110" s="237"/>
      <c r="D110" s="101">
        <v>0</v>
      </c>
      <c r="E110" s="231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  <c r="AS110" s="250"/>
    </row>
    <row r="111" spans="1:45">
      <c r="A111" s="237"/>
      <c r="B111" s="251" t="s">
        <v>245</v>
      </c>
      <c r="C111" s="252"/>
      <c r="D111" s="253" t="s">
        <v>246</v>
      </c>
      <c r="E111" s="231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  <c r="AS111" s="250"/>
    </row>
    <row r="112" spans="1:45">
      <c r="B112" s="254"/>
      <c r="C112" s="246"/>
      <c r="D112" s="255"/>
      <c r="AS112" s="250"/>
    </row>
    <row r="113" spans="1:45" ht="15">
      <c r="B113" s="225" t="s">
        <v>254</v>
      </c>
      <c r="AS113" s="226" t="s">
        <v>147</v>
      </c>
    </row>
    <row r="114" spans="1:45" ht="15">
      <c r="A114" s="256" t="s">
        <v>50</v>
      </c>
      <c r="B114" s="228" t="s">
        <v>113</v>
      </c>
      <c r="C114" s="229" t="s">
        <v>114</v>
      </c>
      <c r="D114" s="230" t="s">
        <v>128</v>
      </c>
      <c r="E114" s="231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  <c r="AS114" s="226">
        <v>1</v>
      </c>
    </row>
    <row r="115" spans="1:45">
      <c r="A115" s="237"/>
      <c r="B115" s="234" t="s">
        <v>129</v>
      </c>
      <c r="C115" s="235" t="s">
        <v>129</v>
      </c>
      <c r="D115" s="236" t="s">
        <v>130</v>
      </c>
      <c r="E115" s="231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  <c r="AS115" s="226" t="s">
        <v>3</v>
      </c>
    </row>
    <row r="116" spans="1:45">
      <c r="A116" s="237"/>
      <c r="B116" s="234"/>
      <c r="C116" s="235"/>
      <c r="D116" s="238" t="s">
        <v>244</v>
      </c>
      <c r="E116" s="231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  <c r="AS116" s="226">
        <v>0</v>
      </c>
    </row>
    <row r="117" spans="1:45">
      <c r="A117" s="237"/>
      <c r="B117" s="234"/>
      <c r="C117" s="235"/>
      <c r="D117" s="239"/>
      <c r="E117" s="231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26">
        <v>0</v>
      </c>
    </row>
    <row r="118" spans="1:45">
      <c r="A118" s="237"/>
      <c r="B118" s="228">
        <v>1</v>
      </c>
      <c r="C118" s="240">
        <v>1</v>
      </c>
      <c r="D118" s="261">
        <v>276</v>
      </c>
      <c r="E118" s="262"/>
      <c r="F118" s="263"/>
      <c r="G118" s="263"/>
      <c r="H118" s="263"/>
      <c r="I118" s="263"/>
      <c r="J118" s="263"/>
      <c r="K118" s="263"/>
      <c r="L118" s="263"/>
      <c r="M118" s="263"/>
      <c r="N118" s="263"/>
      <c r="O118" s="263"/>
      <c r="P118" s="263"/>
      <c r="Q118" s="263"/>
      <c r="R118" s="263"/>
      <c r="S118" s="263"/>
      <c r="T118" s="263"/>
      <c r="U118" s="263"/>
      <c r="V118" s="263"/>
      <c r="W118" s="263"/>
      <c r="X118" s="263"/>
      <c r="Y118" s="263"/>
      <c r="Z118" s="263"/>
      <c r="AA118" s="263"/>
      <c r="AB118" s="263"/>
      <c r="AC118" s="263"/>
      <c r="AD118" s="263"/>
      <c r="AE118" s="263"/>
      <c r="AF118" s="263"/>
      <c r="AG118" s="263"/>
      <c r="AH118" s="263"/>
      <c r="AI118" s="263"/>
      <c r="AJ118" s="263"/>
      <c r="AK118" s="263"/>
      <c r="AL118" s="263"/>
      <c r="AM118" s="263"/>
      <c r="AN118" s="263"/>
      <c r="AO118" s="263"/>
      <c r="AP118" s="263"/>
      <c r="AQ118" s="263"/>
      <c r="AR118" s="263"/>
      <c r="AS118" s="264">
        <v>1</v>
      </c>
    </row>
    <row r="119" spans="1:45">
      <c r="A119" s="237"/>
      <c r="B119" s="234">
        <v>1</v>
      </c>
      <c r="C119" s="235">
        <v>2</v>
      </c>
      <c r="D119" s="265">
        <v>278</v>
      </c>
      <c r="E119" s="262"/>
      <c r="F119" s="263"/>
      <c r="G119" s="263"/>
      <c r="H119" s="263"/>
      <c r="I119" s="263"/>
      <c r="J119" s="263"/>
      <c r="K119" s="263"/>
      <c r="L119" s="263"/>
      <c r="M119" s="263"/>
      <c r="N119" s="263"/>
      <c r="O119" s="263"/>
      <c r="P119" s="263"/>
      <c r="Q119" s="263"/>
      <c r="R119" s="263"/>
      <c r="S119" s="263"/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3"/>
      <c r="AE119" s="263"/>
      <c r="AF119" s="263"/>
      <c r="AG119" s="263"/>
      <c r="AH119" s="263"/>
      <c r="AI119" s="263"/>
      <c r="AJ119" s="263"/>
      <c r="AK119" s="263"/>
      <c r="AL119" s="263"/>
      <c r="AM119" s="263"/>
      <c r="AN119" s="263"/>
      <c r="AO119" s="263"/>
      <c r="AP119" s="263"/>
      <c r="AQ119" s="263"/>
      <c r="AR119" s="263"/>
      <c r="AS119" s="264">
        <v>9</v>
      </c>
    </row>
    <row r="120" spans="1:45">
      <c r="A120" s="237"/>
      <c r="B120" s="246" t="s">
        <v>142</v>
      </c>
      <c r="C120" s="247"/>
      <c r="D120" s="266">
        <v>277</v>
      </c>
      <c r="E120" s="262"/>
      <c r="F120" s="263"/>
      <c r="G120" s="263"/>
      <c r="H120" s="263"/>
      <c r="I120" s="263"/>
      <c r="J120" s="263"/>
      <c r="K120" s="263"/>
      <c r="L120" s="263"/>
      <c r="M120" s="263"/>
      <c r="N120" s="263"/>
      <c r="O120" s="263"/>
      <c r="P120" s="263"/>
      <c r="Q120" s="263"/>
      <c r="R120" s="263"/>
      <c r="S120" s="263"/>
      <c r="T120" s="263"/>
      <c r="U120" s="263"/>
      <c r="V120" s="263"/>
      <c r="W120" s="263"/>
      <c r="X120" s="263"/>
      <c r="Y120" s="263"/>
      <c r="Z120" s="263"/>
      <c r="AA120" s="263"/>
      <c r="AB120" s="263"/>
      <c r="AC120" s="263"/>
      <c r="AD120" s="263"/>
      <c r="AE120" s="263"/>
      <c r="AF120" s="263"/>
      <c r="AG120" s="263"/>
      <c r="AH120" s="263"/>
      <c r="AI120" s="263"/>
      <c r="AJ120" s="263"/>
      <c r="AK120" s="263"/>
      <c r="AL120" s="263"/>
      <c r="AM120" s="263"/>
      <c r="AN120" s="263"/>
      <c r="AO120" s="263"/>
      <c r="AP120" s="263"/>
      <c r="AQ120" s="263"/>
      <c r="AR120" s="263"/>
      <c r="AS120" s="264">
        <v>16</v>
      </c>
    </row>
    <row r="121" spans="1:45">
      <c r="A121" s="237"/>
      <c r="B121" s="232" t="s">
        <v>143</v>
      </c>
      <c r="C121" s="237"/>
      <c r="D121" s="267">
        <v>277</v>
      </c>
      <c r="E121" s="262"/>
      <c r="F121" s="263"/>
      <c r="G121" s="263"/>
      <c r="H121" s="263"/>
      <c r="I121" s="263"/>
      <c r="J121" s="263"/>
      <c r="K121" s="263"/>
      <c r="L121" s="263"/>
      <c r="M121" s="263"/>
      <c r="N121" s="263"/>
      <c r="O121" s="263"/>
      <c r="P121" s="263"/>
      <c r="Q121" s="263"/>
      <c r="R121" s="263"/>
      <c r="S121" s="263"/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  <c r="AD121" s="263"/>
      <c r="AE121" s="263"/>
      <c r="AF121" s="263"/>
      <c r="AG121" s="263"/>
      <c r="AH121" s="263"/>
      <c r="AI121" s="263"/>
      <c r="AJ121" s="263"/>
      <c r="AK121" s="263"/>
      <c r="AL121" s="263"/>
      <c r="AM121" s="263"/>
      <c r="AN121" s="263"/>
      <c r="AO121" s="263"/>
      <c r="AP121" s="263"/>
      <c r="AQ121" s="263"/>
      <c r="AR121" s="263"/>
      <c r="AS121" s="264">
        <v>277</v>
      </c>
    </row>
    <row r="122" spans="1:45">
      <c r="A122" s="237"/>
      <c r="B122" s="232" t="s">
        <v>144</v>
      </c>
      <c r="C122" s="237"/>
      <c r="D122" s="267">
        <v>1.4142135623730951</v>
      </c>
      <c r="E122" s="262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  <c r="AE122" s="263"/>
      <c r="AF122" s="263"/>
      <c r="AG122" s="263"/>
      <c r="AH122" s="263"/>
      <c r="AI122" s="263"/>
      <c r="AJ122" s="263"/>
      <c r="AK122" s="263"/>
      <c r="AL122" s="263"/>
      <c r="AM122" s="263"/>
      <c r="AN122" s="263"/>
      <c r="AO122" s="263"/>
      <c r="AP122" s="263"/>
      <c r="AQ122" s="263"/>
      <c r="AR122" s="263"/>
      <c r="AS122" s="264">
        <v>15</v>
      </c>
    </row>
    <row r="123" spans="1:45">
      <c r="A123" s="237"/>
      <c r="B123" s="232" t="s">
        <v>93</v>
      </c>
      <c r="C123" s="237"/>
      <c r="D123" s="101">
        <v>5.105464124090596E-3</v>
      </c>
      <c r="E123" s="231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50"/>
    </row>
    <row r="124" spans="1:45">
      <c r="A124" s="237"/>
      <c r="B124" s="232" t="s">
        <v>145</v>
      </c>
      <c r="C124" s="237"/>
      <c r="D124" s="101">
        <v>0</v>
      </c>
      <c r="E124" s="231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50"/>
    </row>
    <row r="125" spans="1:45">
      <c r="A125" s="237"/>
      <c r="B125" s="251" t="s">
        <v>245</v>
      </c>
      <c r="C125" s="252"/>
      <c r="D125" s="253" t="s">
        <v>246</v>
      </c>
      <c r="E125" s="231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50"/>
    </row>
    <row r="126" spans="1:45">
      <c r="B126" s="254"/>
      <c r="C126" s="246"/>
      <c r="D126" s="255"/>
      <c r="AS126" s="250"/>
    </row>
    <row r="127" spans="1:45" ht="15">
      <c r="B127" s="225" t="s">
        <v>255</v>
      </c>
      <c r="AS127" s="226" t="s">
        <v>147</v>
      </c>
    </row>
    <row r="128" spans="1:45" ht="15">
      <c r="A128" s="256" t="s">
        <v>28</v>
      </c>
      <c r="B128" s="228" t="s">
        <v>113</v>
      </c>
      <c r="C128" s="229" t="s">
        <v>114</v>
      </c>
      <c r="D128" s="230" t="s">
        <v>128</v>
      </c>
      <c r="E128" s="231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26">
        <v>1</v>
      </c>
    </row>
    <row r="129" spans="1:45">
      <c r="A129" s="237"/>
      <c r="B129" s="234" t="s">
        <v>129</v>
      </c>
      <c r="C129" s="235" t="s">
        <v>129</v>
      </c>
      <c r="D129" s="236" t="s">
        <v>130</v>
      </c>
      <c r="E129" s="231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  <c r="AS129" s="226" t="s">
        <v>3</v>
      </c>
    </row>
    <row r="130" spans="1:45">
      <c r="A130" s="237"/>
      <c r="B130" s="234"/>
      <c r="C130" s="235"/>
      <c r="D130" s="238" t="s">
        <v>244</v>
      </c>
      <c r="E130" s="231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226">
        <v>2</v>
      </c>
    </row>
    <row r="131" spans="1:45">
      <c r="A131" s="237"/>
      <c r="B131" s="234"/>
      <c r="C131" s="235"/>
      <c r="D131" s="239"/>
      <c r="E131" s="231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26">
        <v>2</v>
      </c>
    </row>
    <row r="132" spans="1:45">
      <c r="A132" s="237"/>
      <c r="B132" s="228">
        <v>1</v>
      </c>
      <c r="C132" s="240">
        <v>1</v>
      </c>
      <c r="D132" s="257">
        <v>0.8</v>
      </c>
      <c r="E132" s="231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26">
        <v>1</v>
      </c>
    </row>
    <row r="133" spans="1:45">
      <c r="A133" s="237"/>
      <c r="B133" s="234">
        <v>1</v>
      </c>
      <c r="C133" s="235">
        <v>2</v>
      </c>
      <c r="D133" s="258">
        <v>0.95</v>
      </c>
      <c r="E133" s="231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26">
        <v>10</v>
      </c>
    </row>
    <row r="134" spans="1:45">
      <c r="A134" s="237"/>
      <c r="B134" s="246" t="s">
        <v>142</v>
      </c>
      <c r="C134" s="247"/>
      <c r="D134" s="259">
        <v>0.875</v>
      </c>
      <c r="E134" s="231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26">
        <v>16</v>
      </c>
    </row>
    <row r="135" spans="1:45">
      <c r="A135" s="237"/>
      <c r="B135" s="232" t="s">
        <v>143</v>
      </c>
      <c r="C135" s="237"/>
      <c r="D135" s="260">
        <v>0.875</v>
      </c>
      <c r="E135" s="231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26">
        <v>0.875</v>
      </c>
    </row>
    <row r="136" spans="1:45">
      <c r="A136" s="237"/>
      <c r="B136" s="232" t="s">
        <v>144</v>
      </c>
      <c r="C136" s="237"/>
      <c r="D136" s="249">
        <v>0.10606601717798207</v>
      </c>
      <c r="E136" s="231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26">
        <v>16</v>
      </c>
    </row>
    <row r="137" spans="1:45">
      <c r="A137" s="237"/>
      <c r="B137" s="232" t="s">
        <v>93</v>
      </c>
      <c r="C137" s="237"/>
      <c r="D137" s="101">
        <v>0.12121830534626522</v>
      </c>
      <c r="E137" s="231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50"/>
    </row>
    <row r="138" spans="1:45">
      <c r="A138" s="237"/>
      <c r="B138" s="232" t="s">
        <v>145</v>
      </c>
      <c r="C138" s="237"/>
      <c r="D138" s="101">
        <v>0</v>
      </c>
      <c r="E138" s="231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50"/>
    </row>
    <row r="139" spans="1:45">
      <c r="A139" s="237"/>
      <c r="B139" s="251" t="s">
        <v>245</v>
      </c>
      <c r="C139" s="252"/>
      <c r="D139" s="253" t="s">
        <v>246</v>
      </c>
      <c r="E139" s="231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50"/>
    </row>
    <row r="140" spans="1:45">
      <c r="B140" s="254"/>
      <c r="C140" s="246"/>
      <c r="D140" s="255"/>
      <c r="AS140" s="250"/>
    </row>
    <row r="141" spans="1:45" ht="15">
      <c r="B141" s="225" t="s">
        <v>256</v>
      </c>
      <c r="AS141" s="226" t="s">
        <v>147</v>
      </c>
    </row>
    <row r="142" spans="1:45" ht="15">
      <c r="A142" s="256" t="s">
        <v>0</v>
      </c>
      <c r="B142" s="228" t="s">
        <v>113</v>
      </c>
      <c r="C142" s="229" t="s">
        <v>114</v>
      </c>
      <c r="D142" s="230" t="s">
        <v>128</v>
      </c>
      <c r="E142" s="231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26">
        <v>1</v>
      </c>
    </row>
    <row r="143" spans="1:45">
      <c r="A143" s="237"/>
      <c r="B143" s="234" t="s">
        <v>129</v>
      </c>
      <c r="C143" s="235" t="s">
        <v>129</v>
      </c>
      <c r="D143" s="236" t="s">
        <v>130</v>
      </c>
      <c r="E143" s="231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26" t="s">
        <v>3</v>
      </c>
    </row>
    <row r="144" spans="1:45">
      <c r="A144" s="237"/>
      <c r="B144" s="234"/>
      <c r="C144" s="235"/>
      <c r="D144" s="238" t="s">
        <v>244</v>
      </c>
      <c r="E144" s="231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26">
        <v>1</v>
      </c>
    </row>
    <row r="145" spans="1:45">
      <c r="A145" s="237"/>
      <c r="B145" s="234"/>
      <c r="C145" s="235"/>
      <c r="D145" s="239"/>
      <c r="E145" s="231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26">
        <v>1</v>
      </c>
    </row>
    <row r="146" spans="1:45">
      <c r="A146" s="237"/>
      <c r="B146" s="228">
        <v>1</v>
      </c>
      <c r="C146" s="240">
        <v>1</v>
      </c>
      <c r="D146" s="270">
        <v>46</v>
      </c>
      <c r="E146" s="271"/>
      <c r="F146" s="272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  <c r="AM146" s="272"/>
      <c r="AN146" s="272"/>
      <c r="AO146" s="272"/>
      <c r="AP146" s="272"/>
      <c r="AQ146" s="272"/>
      <c r="AR146" s="272"/>
      <c r="AS146" s="273">
        <v>1</v>
      </c>
    </row>
    <row r="147" spans="1:45">
      <c r="A147" s="237"/>
      <c r="B147" s="234">
        <v>1</v>
      </c>
      <c r="C147" s="235">
        <v>2</v>
      </c>
      <c r="D147" s="274">
        <v>46</v>
      </c>
      <c r="E147" s="271"/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  <c r="AM147" s="272"/>
      <c r="AN147" s="272"/>
      <c r="AO147" s="272"/>
      <c r="AP147" s="272"/>
      <c r="AQ147" s="272"/>
      <c r="AR147" s="272"/>
      <c r="AS147" s="273">
        <v>11</v>
      </c>
    </row>
    <row r="148" spans="1:45">
      <c r="A148" s="237"/>
      <c r="B148" s="246" t="s">
        <v>142</v>
      </c>
      <c r="C148" s="247"/>
      <c r="D148" s="275">
        <v>46</v>
      </c>
      <c r="E148" s="271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3">
        <v>16</v>
      </c>
    </row>
    <row r="149" spans="1:45">
      <c r="A149" s="237"/>
      <c r="B149" s="232" t="s">
        <v>143</v>
      </c>
      <c r="C149" s="237"/>
      <c r="D149" s="276">
        <v>46</v>
      </c>
      <c r="E149" s="271"/>
      <c r="F149" s="272"/>
      <c r="G149" s="272"/>
      <c r="H149" s="272"/>
      <c r="I149" s="272"/>
      <c r="J149" s="272"/>
      <c r="K149" s="272"/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  <c r="AM149" s="272"/>
      <c r="AN149" s="272"/>
      <c r="AO149" s="272"/>
      <c r="AP149" s="272"/>
      <c r="AQ149" s="272"/>
      <c r="AR149" s="272"/>
      <c r="AS149" s="273">
        <v>46</v>
      </c>
    </row>
    <row r="150" spans="1:45">
      <c r="A150" s="237"/>
      <c r="B150" s="232" t="s">
        <v>144</v>
      </c>
      <c r="C150" s="237"/>
      <c r="D150" s="276">
        <v>0</v>
      </c>
      <c r="E150" s="271"/>
      <c r="F150" s="272"/>
      <c r="G150" s="272"/>
      <c r="H150" s="272"/>
      <c r="I150" s="272"/>
      <c r="J150" s="272"/>
      <c r="K150" s="272"/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  <c r="AM150" s="272"/>
      <c r="AN150" s="272"/>
      <c r="AO150" s="272"/>
      <c r="AP150" s="272"/>
      <c r="AQ150" s="272"/>
      <c r="AR150" s="272"/>
      <c r="AS150" s="273">
        <v>17</v>
      </c>
    </row>
    <row r="151" spans="1:45">
      <c r="A151" s="237"/>
      <c r="B151" s="232" t="s">
        <v>93</v>
      </c>
      <c r="C151" s="237"/>
      <c r="D151" s="101">
        <v>0</v>
      </c>
      <c r="E151" s="231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50"/>
    </row>
    <row r="152" spans="1:45">
      <c r="A152" s="237"/>
      <c r="B152" s="232" t="s">
        <v>145</v>
      </c>
      <c r="C152" s="237"/>
      <c r="D152" s="101">
        <v>0</v>
      </c>
      <c r="E152" s="231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50"/>
    </row>
    <row r="153" spans="1:45">
      <c r="A153" s="237"/>
      <c r="B153" s="251" t="s">
        <v>245</v>
      </c>
      <c r="C153" s="252"/>
      <c r="D153" s="253" t="s">
        <v>246</v>
      </c>
      <c r="E153" s="231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50"/>
    </row>
    <row r="154" spans="1:45">
      <c r="B154" s="254"/>
      <c r="C154" s="246"/>
      <c r="D154" s="255"/>
      <c r="AS154" s="250"/>
    </row>
    <row r="155" spans="1:45" ht="15">
      <c r="B155" s="225" t="s">
        <v>257</v>
      </c>
      <c r="AS155" s="226" t="s">
        <v>147</v>
      </c>
    </row>
    <row r="156" spans="1:45" ht="15">
      <c r="A156" s="256" t="s">
        <v>33</v>
      </c>
      <c r="B156" s="228" t="s">
        <v>113</v>
      </c>
      <c r="C156" s="229" t="s">
        <v>114</v>
      </c>
      <c r="D156" s="230" t="s">
        <v>128</v>
      </c>
      <c r="E156" s="231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26">
        <v>1</v>
      </c>
    </row>
    <row r="157" spans="1:45">
      <c r="A157" s="237"/>
      <c r="B157" s="234" t="s">
        <v>129</v>
      </c>
      <c r="C157" s="235" t="s">
        <v>129</v>
      </c>
      <c r="D157" s="236" t="s">
        <v>130</v>
      </c>
      <c r="E157" s="231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26" t="s">
        <v>3</v>
      </c>
    </row>
    <row r="158" spans="1:45">
      <c r="A158" s="237"/>
      <c r="B158" s="234"/>
      <c r="C158" s="235"/>
      <c r="D158" s="238" t="s">
        <v>244</v>
      </c>
      <c r="E158" s="231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26">
        <v>2</v>
      </c>
    </row>
    <row r="159" spans="1:45">
      <c r="A159" s="237"/>
      <c r="B159" s="234"/>
      <c r="C159" s="235"/>
      <c r="D159" s="239"/>
      <c r="E159" s="231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26">
        <v>2</v>
      </c>
    </row>
    <row r="160" spans="1:45">
      <c r="A160" s="237"/>
      <c r="B160" s="228">
        <v>1</v>
      </c>
      <c r="C160" s="240">
        <v>1</v>
      </c>
      <c r="D160" s="257">
        <v>4.4400000000000004</v>
      </c>
      <c r="E160" s="231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26">
        <v>1</v>
      </c>
    </row>
    <row r="161" spans="1:45">
      <c r="A161" s="237"/>
      <c r="B161" s="234">
        <v>1</v>
      </c>
      <c r="C161" s="235">
        <v>2</v>
      </c>
      <c r="D161" s="258">
        <v>4.42</v>
      </c>
      <c r="E161" s="231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26">
        <v>12</v>
      </c>
    </row>
    <row r="162" spans="1:45">
      <c r="A162" s="237"/>
      <c r="B162" s="246" t="s">
        <v>142</v>
      </c>
      <c r="C162" s="247"/>
      <c r="D162" s="259">
        <v>4.43</v>
      </c>
      <c r="E162" s="231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26">
        <v>16</v>
      </c>
    </row>
    <row r="163" spans="1:45">
      <c r="A163" s="237"/>
      <c r="B163" s="232" t="s">
        <v>143</v>
      </c>
      <c r="C163" s="237"/>
      <c r="D163" s="260">
        <v>4.43</v>
      </c>
      <c r="E163" s="231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26">
        <v>4.43</v>
      </c>
    </row>
    <row r="164" spans="1:45">
      <c r="A164" s="237"/>
      <c r="B164" s="232" t="s">
        <v>144</v>
      </c>
      <c r="C164" s="237"/>
      <c r="D164" s="249">
        <v>1.4142135623731277E-2</v>
      </c>
      <c r="E164" s="231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  <c r="AS164" s="226">
        <v>18</v>
      </c>
    </row>
    <row r="165" spans="1:45">
      <c r="A165" s="237"/>
      <c r="B165" s="232" t="s">
        <v>93</v>
      </c>
      <c r="C165" s="237"/>
      <c r="D165" s="101">
        <v>3.1923556712711689E-3</v>
      </c>
      <c r="E165" s="231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50"/>
    </row>
    <row r="166" spans="1:45">
      <c r="A166" s="237"/>
      <c r="B166" s="232" t="s">
        <v>145</v>
      </c>
      <c r="C166" s="237"/>
      <c r="D166" s="101">
        <v>0</v>
      </c>
      <c r="E166" s="231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  <c r="AS166" s="250"/>
    </row>
    <row r="167" spans="1:45">
      <c r="A167" s="237"/>
      <c r="B167" s="251" t="s">
        <v>245</v>
      </c>
      <c r="C167" s="252"/>
      <c r="D167" s="253" t="s">
        <v>246</v>
      </c>
      <c r="E167" s="231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50"/>
    </row>
    <row r="168" spans="1:45">
      <c r="B168" s="254"/>
      <c r="C168" s="246"/>
      <c r="D168" s="255"/>
      <c r="AS168" s="250"/>
    </row>
    <row r="169" spans="1:45" ht="15">
      <c r="B169" s="225" t="s">
        <v>258</v>
      </c>
      <c r="AS169" s="226" t="s">
        <v>147</v>
      </c>
    </row>
    <row r="170" spans="1:45" ht="15">
      <c r="A170" s="256" t="s">
        <v>36</v>
      </c>
      <c r="B170" s="228" t="s">
        <v>113</v>
      </c>
      <c r="C170" s="229" t="s">
        <v>114</v>
      </c>
      <c r="D170" s="230" t="s">
        <v>128</v>
      </c>
      <c r="E170" s="231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26">
        <v>1</v>
      </c>
    </row>
    <row r="171" spans="1:45">
      <c r="A171" s="237"/>
      <c r="B171" s="234" t="s">
        <v>129</v>
      </c>
      <c r="C171" s="235" t="s">
        <v>129</v>
      </c>
      <c r="D171" s="236" t="s">
        <v>130</v>
      </c>
      <c r="E171" s="231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26" t="s">
        <v>3</v>
      </c>
    </row>
    <row r="172" spans="1:45">
      <c r="A172" s="237"/>
      <c r="B172" s="234"/>
      <c r="C172" s="235"/>
      <c r="D172" s="238" t="s">
        <v>244</v>
      </c>
      <c r="E172" s="231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26">
        <v>2</v>
      </c>
    </row>
    <row r="173" spans="1:45">
      <c r="A173" s="237"/>
      <c r="B173" s="234"/>
      <c r="C173" s="235"/>
      <c r="D173" s="239"/>
      <c r="E173" s="231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26">
        <v>2</v>
      </c>
    </row>
    <row r="174" spans="1:45">
      <c r="A174" s="237"/>
      <c r="B174" s="228">
        <v>1</v>
      </c>
      <c r="C174" s="240">
        <v>1</v>
      </c>
      <c r="D174" s="257">
        <v>2.04</v>
      </c>
      <c r="E174" s="231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26">
        <v>1</v>
      </c>
    </row>
    <row r="175" spans="1:45">
      <c r="A175" s="237"/>
      <c r="B175" s="234">
        <v>1</v>
      </c>
      <c r="C175" s="235">
        <v>2</v>
      </c>
      <c r="D175" s="258">
        <v>2.1800000000000002</v>
      </c>
      <c r="E175" s="231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26">
        <v>13</v>
      </c>
    </row>
    <row r="176" spans="1:45">
      <c r="A176" s="237"/>
      <c r="B176" s="246" t="s">
        <v>142</v>
      </c>
      <c r="C176" s="247"/>
      <c r="D176" s="259">
        <v>2.1100000000000003</v>
      </c>
      <c r="E176" s="231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26">
        <v>16</v>
      </c>
    </row>
    <row r="177" spans="1:45">
      <c r="A177" s="237"/>
      <c r="B177" s="232" t="s">
        <v>143</v>
      </c>
      <c r="C177" s="237"/>
      <c r="D177" s="260">
        <v>2.1100000000000003</v>
      </c>
      <c r="E177" s="231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26">
        <v>2.11</v>
      </c>
    </row>
    <row r="178" spans="1:45">
      <c r="A178" s="237"/>
      <c r="B178" s="232" t="s">
        <v>144</v>
      </c>
      <c r="C178" s="237"/>
      <c r="D178" s="249">
        <v>9.8994949366116733E-2</v>
      </c>
      <c r="E178" s="231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26">
        <v>19</v>
      </c>
    </row>
    <row r="179" spans="1:45">
      <c r="A179" s="237"/>
      <c r="B179" s="232" t="s">
        <v>93</v>
      </c>
      <c r="C179" s="237"/>
      <c r="D179" s="101">
        <v>4.6917037614273328E-2</v>
      </c>
      <c r="E179" s="231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50"/>
    </row>
    <row r="180" spans="1:45">
      <c r="A180" s="237"/>
      <c r="B180" s="232" t="s">
        <v>145</v>
      </c>
      <c r="C180" s="237"/>
      <c r="D180" s="101">
        <v>2.2204460492503131E-16</v>
      </c>
      <c r="E180" s="231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50"/>
    </row>
    <row r="181" spans="1:45">
      <c r="A181" s="237"/>
      <c r="B181" s="251" t="s">
        <v>245</v>
      </c>
      <c r="C181" s="252"/>
      <c r="D181" s="253" t="s">
        <v>246</v>
      </c>
      <c r="E181" s="231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50"/>
    </row>
    <row r="182" spans="1:45">
      <c r="B182" s="254"/>
      <c r="C182" s="246"/>
      <c r="D182" s="255"/>
      <c r="AS182" s="250"/>
    </row>
    <row r="183" spans="1:45" ht="15">
      <c r="B183" s="225" t="s">
        <v>259</v>
      </c>
      <c r="AS183" s="226" t="s">
        <v>147</v>
      </c>
    </row>
    <row r="184" spans="1:45" ht="15">
      <c r="A184" s="256" t="s">
        <v>39</v>
      </c>
      <c r="B184" s="228" t="s">
        <v>113</v>
      </c>
      <c r="C184" s="229" t="s">
        <v>114</v>
      </c>
      <c r="D184" s="230" t="s">
        <v>128</v>
      </c>
      <c r="E184" s="231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26">
        <v>1</v>
      </c>
    </row>
    <row r="185" spans="1:45">
      <c r="A185" s="237"/>
      <c r="B185" s="234" t="s">
        <v>129</v>
      </c>
      <c r="C185" s="235" t="s">
        <v>129</v>
      </c>
      <c r="D185" s="236" t="s">
        <v>130</v>
      </c>
      <c r="E185" s="231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26" t="s">
        <v>3</v>
      </c>
    </row>
    <row r="186" spans="1:45">
      <c r="A186" s="237"/>
      <c r="B186" s="234"/>
      <c r="C186" s="235"/>
      <c r="D186" s="238" t="s">
        <v>244</v>
      </c>
      <c r="E186" s="231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26">
        <v>2</v>
      </c>
    </row>
    <row r="187" spans="1:45">
      <c r="A187" s="237"/>
      <c r="B187" s="234"/>
      <c r="C187" s="235"/>
      <c r="D187" s="239"/>
      <c r="E187" s="231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26">
        <v>2</v>
      </c>
    </row>
    <row r="188" spans="1:45">
      <c r="A188" s="237"/>
      <c r="B188" s="228">
        <v>1</v>
      </c>
      <c r="C188" s="240">
        <v>1</v>
      </c>
      <c r="D188" s="257">
        <v>1.76</v>
      </c>
      <c r="E188" s="231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26">
        <v>1</v>
      </c>
    </row>
    <row r="189" spans="1:45">
      <c r="A189" s="237"/>
      <c r="B189" s="234">
        <v>1</v>
      </c>
      <c r="C189" s="235">
        <v>2</v>
      </c>
      <c r="D189" s="258">
        <v>1.67</v>
      </c>
      <c r="E189" s="231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26">
        <v>14</v>
      </c>
    </row>
    <row r="190" spans="1:45">
      <c r="A190" s="237"/>
      <c r="B190" s="246" t="s">
        <v>142</v>
      </c>
      <c r="C190" s="247"/>
      <c r="D190" s="259">
        <v>1.7149999999999999</v>
      </c>
      <c r="E190" s="231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26">
        <v>16</v>
      </c>
    </row>
    <row r="191" spans="1:45">
      <c r="A191" s="237"/>
      <c r="B191" s="232" t="s">
        <v>143</v>
      </c>
      <c r="C191" s="237"/>
      <c r="D191" s="260">
        <v>1.7149999999999999</v>
      </c>
      <c r="E191" s="231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26">
        <v>1.7150000000000001</v>
      </c>
    </row>
    <row r="192" spans="1:45">
      <c r="A192" s="237"/>
      <c r="B192" s="232" t="s">
        <v>144</v>
      </c>
      <c r="C192" s="237"/>
      <c r="D192" s="249">
        <v>6.3639610306789343E-2</v>
      </c>
      <c r="E192" s="231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26">
        <v>20</v>
      </c>
    </row>
    <row r="193" spans="1:45">
      <c r="A193" s="237"/>
      <c r="B193" s="232" t="s">
        <v>93</v>
      </c>
      <c r="C193" s="237"/>
      <c r="D193" s="101">
        <v>3.710764449375472E-2</v>
      </c>
      <c r="E193" s="231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50"/>
    </row>
    <row r="194" spans="1:45">
      <c r="A194" s="237"/>
      <c r="B194" s="232" t="s">
        <v>145</v>
      </c>
      <c r="C194" s="237"/>
      <c r="D194" s="101">
        <v>-1.1102230246251565E-16</v>
      </c>
      <c r="E194" s="231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50"/>
    </row>
    <row r="195" spans="1:45">
      <c r="A195" s="237"/>
      <c r="B195" s="251" t="s">
        <v>245</v>
      </c>
      <c r="C195" s="252"/>
      <c r="D195" s="253" t="s">
        <v>246</v>
      </c>
      <c r="E195" s="231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50"/>
    </row>
    <row r="196" spans="1:45">
      <c r="B196" s="254"/>
      <c r="C196" s="246"/>
      <c r="D196" s="255"/>
      <c r="AS196" s="250"/>
    </row>
    <row r="197" spans="1:45" ht="15">
      <c r="B197" s="225" t="s">
        <v>260</v>
      </c>
      <c r="AS197" s="226" t="s">
        <v>147</v>
      </c>
    </row>
    <row r="198" spans="1:45" ht="15">
      <c r="A198" s="256" t="s">
        <v>42</v>
      </c>
      <c r="B198" s="228" t="s">
        <v>113</v>
      </c>
      <c r="C198" s="229" t="s">
        <v>114</v>
      </c>
      <c r="D198" s="230" t="s">
        <v>128</v>
      </c>
      <c r="E198" s="231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26">
        <v>1</v>
      </c>
    </row>
    <row r="199" spans="1:45">
      <c r="A199" s="237"/>
      <c r="B199" s="234" t="s">
        <v>129</v>
      </c>
      <c r="C199" s="235" t="s">
        <v>129</v>
      </c>
      <c r="D199" s="236" t="s">
        <v>130</v>
      </c>
      <c r="E199" s="231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26" t="s">
        <v>3</v>
      </c>
    </row>
    <row r="200" spans="1:45">
      <c r="A200" s="237"/>
      <c r="B200" s="234"/>
      <c r="C200" s="235"/>
      <c r="D200" s="238" t="s">
        <v>244</v>
      </c>
      <c r="E200" s="231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26">
        <v>1</v>
      </c>
    </row>
    <row r="201" spans="1:45">
      <c r="A201" s="237"/>
      <c r="B201" s="234"/>
      <c r="C201" s="235"/>
      <c r="D201" s="239"/>
      <c r="E201" s="231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26">
        <v>1</v>
      </c>
    </row>
    <row r="202" spans="1:45">
      <c r="A202" s="237"/>
      <c r="B202" s="228">
        <v>1</v>
      </c>
      <c r="C202" s="240">
        <v>1</v>
      </c>
      <c r="D202" s="270">
        <v>20.100000000000001</v>
      </c>
      <c r="E202" s="271"/>
      <c r="F202" s="272"/>
      <c r="G202" s="272"/>
      <c r="H202" s="272"/>
      <c r="I202" s="272"/>
      <c r="J202" s="272"/>
      <c r="K202" s="272"/>
      <c r="L202" s="272"/>
      <c r="M202" s="272"/>
      <c r="N202" s="272"/>
      <c r="O202" s="272"/>
      <c r="P202" s="272"/>
      <c r="Q202" s="272"/>
      <c r="R202" s="272"/>
      <c r="S202" s="272"/>
      <c r="T202" s="272"/>
      <c r="U202" s="272"/>
      <c r="V202" s="272"/>
      <c r="W202" s="272"/>
      <c r="X202" s="272"/>
      <c r="Y202" s="272"/>
      <c r="Z202" s="272"/>
      <c r="AA202" s="272"/>
      <c r="AB202" s="272"/>
      <c r="AC202" s="272"/>
      <c r="AD202" s="272"/>
      <c r="AE202" s="272"/>
      <c r="AF202" s="272"/>
      <c r="AG202" s="272"/>
      <c r="AH202" s="272"/>
      <c r="AI202" s="272"/>
      <c r="AJ202" s="272"/>
      <c r="AK202" s="272"/>
      <c r="AL202" s="272"/>
      <c r="AM202" s="272"/>
      <c r="AN202" s="272"/>
      <c r="AO202" s="272"/>
      <c r="AP202" s="272"/>
      <c r="AQ202" s="272"/>
      <c r="AR202" s="272"/>
      <c r="AS202" s="273">
        <v>1</v>
      </c>
    </row>
    <row r="203" spans="1:45">
      <c r="A203" s="237"/>
      <c r="B203" s="234">
        <v>1</v>
      </c>
      <c r="C203" s="235">
        <v>2</v>
      </c>
      <c r="D203" s="274">
        <v>21.3</v>
      </c>
      <c r="E203" s="271"/>
      <c r="F203" s="272"/>
      <c r="G203" s="272"/>
      <c r="H203" s="272"/>
      <c r="I203" s="272"/>
      <c r="J203" s="272"/>
      <c r="K203" s="272"/>
      <c r="L203" s="272"/>
      <c r="M203" s="272"/>
      <c r="N203" s="272"/>
      <c r="O203" s="272"/>
      <c r="P203" s="272"/>
      <c r="Q203" s="272"/>
      <c r="R203" s="272"/>
      <c r="S203" s="272"/>
      <c r="T203" s="272"/>
      <c r="U203" s="272"/>
      <c r="V203" s="272"/>
      <c r="W203" s="272"/>
      <c r="X203" s="272"/>
      <c r="Y203" s="272"/>
      <c r="Z203" s="272"/>
      <c r="AA203" s="272"/>
      <c r="AB203" s="272"/>
      <c r="AC203" s="272"/>
      <c r="AD203" s="272"/>
      <c r="AE203" s="272"/>
      <c r="AF203" s="272"/>
      <c r="AG203" s="272"/>
      <c r="AH203" s="272"/>
      <c r="AI203" s="272"/>
      <c r="AJ203" s="272"/>
      <c r="AK203" s="272"/>
      <c r="AL203" s="272"/>
      <c r="AM203" s="272"/>
      <c r="AN203" s="272"/>
      <c r="AO203" s="272"/>
      <c r="AP203" s="272"/>
      <c r="AQ203" s="272"/>
      <c r="AR203" s="272"/>
      <c r="AS203" s="273">
        <v>15</v>
      </c>
    </row>
    <row r="204" spans="1:45">
      <c r="A204" s="237"/>
      <c r="B204" s="246" t="s">
        <v>142</v>
      </c>
      <c r="C204" s="247"/>
      <c r="D204" s="275">
        <v>20.700000000000003</v>
      </c>
      <c r="E204" s="271"/>
      <c r="F204" s="272"/>
      <c r="G204" s="272"/>
      <c r="H204" s="272"/>
      <c r="I204" s="272"/>
      <c r="J204" s="272"/>
      <c r="K204" s="272"/>
      <c r="L204" s="272"/>
      <c r="M204" s="272"/>
      <c r="N204" s="272"/>
      <c r="O204" s="272"/>
      <c r="P204" s="272"/>
      <c r="Q204" s="272"/>
      <c r="R204" s="272"/>
      <c r="S204" s="272"/>
      <c r="T204" s="272"/>
      <c r="U204" s="272"/>
      <c r="V204" s="272"/>
      <c r="W204" s="272"/>
      <c r="X204" s="272"/>
      <c r="Y204" s="272"/>
      <c r="Z204" s="272"/>
      <c r="AA204" s="272"/>
      <c r="AB204" s="272"/>
      <c r="AC204" s="272"/>
      <c r="AD204" s="272"/>
      <c r="AE204" s="272"/>
      <c r="AF204" s="272"/>
      <c r="AG204" s="272"/>
      <c r="AH204" s="272"/>
      <c r="AI204" s="272"/>
      <c r="AJ204" s="272"/>
      <c r="AK204" s="272"/>
      <c r="AL204" s="272"/>
      <c r="AM204" s="272"/>
      <c r="AN204" s="272"/>
      <c r="AO204" s="272"/>
      <c r="AP204" s="272"/>
      <c r="AQ204" s="272"/>
      <c r="AR204" s="272"/>
      <c r="AS204" s="273">
        <v>16</v>
      </c>
    </row>
    <row r="205" spans="1:45">
      <c r="A205" s="237"/>
      <c r="B205" s="232" t="s">
        <v>143</v>
      </c>
      <c r="C205" s="237"/>
      <c r="D205" s="276">
        <v>20.700000000000003</v>
      </c>
      <c r="E205" s="271"/>
      <c r="F205" s="272"/>
      <c r="G205" s="272"/>
      <c r="H205" s="272"/>
      <c r="I205" s="272"/>
      <c r="J205" s="272"/>
      <c r="K205" s="272"/>
      <c r="L205" s="272"/>
      <c r="M205" s="272"/>
      <c r="N205" s="272"/>
      <c r="O205" s="272"/>
      <c r="P205" s="272"/>
      <c r="Q205" s="272"/>
      <c r="R205" s="272"/>
      <c r="S205" s="272"/>
      <c r="T205" s="272"/>
      <c r="U205" s="272"/>
      <c r="V205" s="272"/>
      <c r="W205" s="272"/>
      <c r="X205" s="272"/>
      <c r="Y205" s="272"/>
      <c r="Z205" s="272"/>
      <c r="AA205" s="272"/>
      <c r="AB205" s="272"/>
      <c r="AC205" s="272"/>
      <c r="AD205" s="272"/>
      <c r="AE205" s="272"/>
      <c r="AF205" s="272"/>
      <c r="AG205" s="272"/>
      <c r="AH205" s="272"/>
      <c r="AI205" s="272"/>
      <c r="AJ205" s="272"/>
      <c r="AK205" s="272"/>
      <c r="AL205" s="272"/>
      <c r="AM205" s="272"/>
      <c r="AN205" s="272"/>
      <c r="AO205" s="272"/>
      <c r="AP205" s="272"/>
      <c r="AQ205" s="272"/>
      <c r="AR205" s="272"/>
      <c r="AS205" s="273">
        <v>20.7</v>
      </c>
    </row>
    <row r="206" spans="1:45">
      <c r="A206" s="237"/>
      <c r="B206" s="232" t="s">
        <v>144</v>
      </c>
      <c r="C206" s="237"/>
      <c r="D206" s="276">
        <v>0.84852813742385647</v>
      </c>
      <c r="E206" s="271"/>
      <c r="F206" s="272"/>
      <c r="G206" s="272"/>
      <c r="H206" s="272"/>
      <c r="I206" s="272"/>
      <c r="J206" s="272"/>
      <c r="K206" s="272"/>
      <c r="L206" s="272"/>
      <c r="M206" s="272"/>
      <c r="N206" s="272"/>
      <c r="O206" s="272"/>
      <c r="P206" s="272"/>
      <c r="Q206" s="272"/>
      <c r="R206" s="272"/>
      <c r="S206" s="272"/>
      <c r="T206" s="272"/>
      <c r="U206" s="272"/>
      <c r="V206" s="272"/>
      <c r="W206" s="272"/>
      <c r="X206" s="272"/>
      <c r="Y206" s="272"/>
      <c r="Z206" s="272"/>
      <c r="AA206" s="272"/>
      <c r="AB206" s="272"/>
      <c r="AC206" s="272"/>
      <c r="AD206" s="272"/>
      <c r="AE206" s="272"/>
      <c r="AF206" s="272"/>
      <c r="AG206" s="272"/>
      <c r="AH206" s="272"/>
      <c r="AI206" s="272"/>
      <c r="AJ206" s="272"/>
      <c r="AK206" s="272"/>
      <c r="AL206" s="272"/>
      <c r="AM206" s="272"/>
      <c r="AN206" s="272"/>
      <c r="AO206" s="272"/>
      <c r="AP206" s="272"/>
      <c r="AQ206" s="272"/>
      <c r="AR206" s="272"/>
      <c r="AS206" s="273">
        <v>21</v>
      </c>
    </row>
    <row r="207" spans="1:45">
      <c r="A207" s="237"/>
      <c r="B207" s="232" t="s">
        <v>93</v>
      </c>
      <c r="C207" s="237"/>
      <c r="D207" s="101">
        <v>4.0991697460089675E-2</v>
      </c>
      <c r="E207" s="231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50"/>
    </row>
    <row r="208" spans="1:45">
      <c r="A208" s="237"/>
      <c r="B208" s="232" t="s">
        <v>145</v>
      </c>
      <c r="C208" s="237"/>
      <c r="D208" s="101">
        <v>2.2204460492503131E-16</v>
      </c>
      <c r="E208" s="231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50"/>
    </row>
    <row r="209" spans="1:45">
      <c r="A209" s="237"/>
      <c r="B209" s="251" t="s">
        <v>245</v>
      </c>
      <c r="C209" s="252"/>
      <c r="D209" s="253" t="s">
        <v>246</v>
      </c>
      <c r="E209" s="231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50"/>
    </row>
    <row r="210" spans="1:45">
      <c r="B210" s="254"/>
      <c r="C210" s="246"/>
      <c r="D210" s="255"/>
      <c r="AS210" s="250"/>
    </row>
    <row r="211" spans="1:45" ht="15">
      <c r="B211" s="225" t="s">
        <v>261</v>
      </c>
      <c r="AS211" s="226" t="s">
        <v>147</v>
      </c>
    </row>
    <row r="212" spans="1:45" ht="15">
      <c r="A212" s="256" t="s">
        <v>5</v>
      </c>
      <c r="B212" s="228" t="s">
        <v>113</v>
      </c>
      <c r="C212" s="229" t="s">
        <v>114</v>
      </c>
      <c r="D212" s="230" t="s">
        <v>128</v>
      </c>
      <c r="E212" s="231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26">
        <v>1</v>
      </c>
    </row>
    <row r="213" spans="1:45">
      <c r="A213" s="237"/>
      <c r="B213" s="234" t="s">
        <v>129</v>
      </c>
      <c r="C213" s="235" t="s">
        <v>129</v>
      </c>
      <c r="D213" s="236" t="s">
        <v>130</v>
      </c>
      <c r="E213" s="231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26" t="s">
        <v>3</v>
      </c>
    </row>
    <row r="214" spans="1:45">
      <c r="A214" s="237"/>
      <c r="B214" s="234"/>
      <c r="C214" s="235"/>
      <c r="D214" s="238" t="s">
        <v>244</v>
      </c>
      <c r="E214" s="231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26">
        <v>2</v>
      </c>
    </row>
    <row r="215" spans="1:45">
      <c r="A215" s="237"/>
      <c r="B215" s="234"/>
      <c r="C215" s="235"/>
      <c r="D215" s="239"/>
      <c r="E215" s="231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26">
        <v>2</v>
      </c>
    </row>
    <row r="216" spans="1:45">
      <c r="A216" s="237"/>
      <c r="B216" s="228">
        <v>1</v>
      </c>
      <c r="C216" s="240">
        <v>1</v>
      </c>
      <c r="D216" s="257">
        <v>5.08</v>
      </c>
      <c r="E216" s="231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26">
        <v>1</v>
      </c>
    </row>
    <row r="217" spans="1:45">
      <c r="A217" s="237"/>
      <c r="B217" s="234">
        <v>1</v>
      </c>
      <c r="C217" s="235">
        <v>2</v>
      </c>
      <c r="D217" s="258">
        <v>5.13</v>
      </c>
      <c r="E217" s="231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26">
        <v>16</v>
      </c>
    </row>
    <row r="218" spans="1:45">
      <c r="A218" s="237"/>
      <c r="B218" s="246" t="s">
        <v>142</v>
      </c>
      <c r="C218" s="247"/>
      <c r="D218" s="259">
        <v>5.1050000000000004</v>
      </c>
      <c r="E218" s="231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26">
        <v>16</v>
      </c>
    </row>
    <row r="219" spans="1:45">
      <c r="A219" s="237"/>
      <c r="B219" s="232" t="s">
        <v>143</v>
      </c>
      <c r="C219" s="237"/>
      <c r="D219" s="260">
        <v>5.1050000000000004</v>
      </c>
      <c r="E219" s="231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26">
        <v>5.1050000000000004</v>
      </c>
    </row>
    <row r="220" spans="1:45">
      <c r="A220" s="237"/>
      <c r="B220" s="232" t="s">
        <v>144</v>
      </c>
      <c r="C220" s="237"/>
      <c r="D220" s="249">
        <v>3.5355339059327251E-2</v>
      </c>
      <c r="E220" s="231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26">
        <v>22</v>
      </c>
    </row>
    <row r="221" spans="1:45">
      <c r="A221" s="237"/>
      <c r="B221" s="232" t="s">
        <v>93</v>
      </c>
      <c r="C221" s="237"/>
      <c r="D221" s="101">
        <v>6.9256295904656703E-3</v>
      </c>
      <c r="E221" s="231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50"/>
    </row>
    <row r="222" spans="1:45">
      <c r="A222" s="237"/>
      <c r="B222" s="232" t="s">
        <v>145</v>
      </c>
      <c r="C222" s="237"/>
      <c r="D222" s="101">
        <v>0</v>
      </c>
      <c r="E222" s="231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50"/>
    </row>
    <row r="223" spans="1:45">
      <c r="A223" s="237"/>
      <c r="B223" s="251" t="s">
        <v>245</v>
      </c>
      <c r="C223" s="252"/>
      <c r="D223" s="253" t="s">
        <v>246</v>
      </c>
      <c r="E223" s="231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2"/>
      <c r="AP223" s="232"/>
      <c r="AQ223" s="232"/>
      <c r="AR223" s="232"/>
      <c r="AS223" s="250"/>
    </row>
    <row r="224" spans="1:45">
      <c r="B224" s="254"/>
      <c r="C224" s="246"/>
      <c r="D224" s="255"/>
      <c r="AS224" s="250"/>
    </row>
    <row r="225" spans="1:45" ht="15">
      <c r="B225" s="225" t="s">
        <v>262</v>
      </c>
      <c r="AS225" s="226" t="s">
        <v>147</v>
      </c>
    </row>
    <row r="226" spans="1:45" ht="15">
      <c r="A226" s="256" t="s">
        <v>8</v>
      </c>
      <c r="B226" s="228" t="s">
        <v>113</v>
      </c>
      <c r="C226" s="229" t="s">
        <v>114</v>
      </c>
      <c r="D226" s="230" t="s">
        <v>128</v>
      </c>
      <c r="E226" s="231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26">
        <v>1</v>
      </c>
    </row>
    <row r="227" spans="1:45">
      <c r="A227" s="237"/>
      <c r="B227" s="234" t="s">
        <v>129</v>
      </c>
      <c r="C227" s="235" t="s">
        <v>129</v>
      </c>
      <c r="D227" s="236" t="s">
        <v>130</v>
      </c>
      <c r="E227" s="231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26" t="s">
        <v>3</v>
      </c>
    </row>
    <row r="228" spans="1:45">
      <c r="A228" s="237"/>
      <c r="B228" s="234"/>
      <c r="C228" s="235"/>
      <c r="D228" s="238" t="s">
        <v>244</v>
      </c>
      <c r="E228" s="231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26">
        <v>2</v>
      </c>
    </row>
    <row r="229" spans="1:45">
      <c r="A229" s="237"/>
      <c r="B229" s="234"/>
      <c r="C229" s="235"/>
      <c r="D229" s="239"/>
      <c r="E229" s="231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  <c r="AG229" s="232"/>
      <c r="AH229" s="232"/>
      <c r="AI229" s="232"/>
      <c r="AJ229" s="232"/>
      <c r="AK229" s="232"/>
      <c r="AL229" s="232"/>
      <c r="AM229" s="232"/>
      <c r="AN229" s="232"/>
      <c r="AO229" s="232"/>
      <c r="AP229" s="232"/>
      <c r="AQ229" s="232"/>
      <c r="AR229" s="232"/>
      <c r="AS229" s="226">
        <v>2</v>
      </c>
    </row>
    <row r="230" spans="1:45">
      <c r="A230" s="237"/>
      <c r="B230" s="228">
        <v>1</v>
      </c>
      <c r="C230" s="240">
        <v>1</v>
      </c>
      <c r="D230" s="257">
        <v>3.72</v>
      </c>
      <c r="E230" s="231"/>
      <c r="F230" s="232"/>
      <c r="G230" s="232"/>
      <c r="H230" s="232"/>
      <c r="I230" s="232"/>
      <c r="J230" s="232"/>
      <c r="K230" s="232"/>
      <c r="L230" s="232"/>
      <c r="M230" s="232"/>
      <c r="N230" s="232"/>
      <c r="O230" s="232"/>
      <c r="P230" s="232"/>
      <c r="Q230" s="232"/>
      <c r="R230" s="232"/>
      <c r="S230" s="232"/>
      <c r="T230" s="232"/>
      <c r="U230" s="232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  <c r="AF230" s="232"/>
      <c r="AG230" s="232"/>
      <c r="AH230" s="232"/>
      <c r="AI230" s="232"/>
      <c r="AJ230" s="232"/>
      <c r="AK230" s="232"/>
      <c r="AL230" s="232"/>
      <c r="AM230" s="232"/>
      <c r="AN230" s="232"/>
      <c r="AO230" s="232"/>
      <c r="AP230" s="232"/>
      <c r="AQ230" s="232"/>
      <c r="AR230" s="232"/>
      <c r="AS230" s="226">
        <v>1</v>
      </c>
    </row>
    <row r="231" spans="1:45">
      <c r="A231" s="237"/>
      <c r="B231" s="234">
        <v>1</v>
      </c>
      <c r="C231" s="235">
        <v>2</v>
      </c>
      <c r="D231" s="258">
        <v>3.43</v>
      </c>
      <c r="E231" s="231"/>
      <c r="F231" s="232"/>
      <c r="G231" s="232"/>
      <c r="H231" s="232"/>
      <c r="I231" s="232"/>
      <c r="J231" s="232"/>
      <c r="K231" s="232"/>
      <c r="L231" s="232"/>
      <c r="M231" s="232"/>
      <c r="N231" s="232"/>
      <c r="O231" s="232"/>
      <c r="P231" s="232"/>
      <c r="Q231" s="232"/>
      <c r="R231" s="232"/>
      <c r="S231" s="232"/>
      <c r="T231" s="232"/>
      <c r="U231" s="232"/>
      <c r="V231" s="232"/>
      <c r="W231" s="232"/>
      <c r="X231" s="232"/>
      <c r="Y231" s="232"/>
      <c r="Z231" s="232"/>
      <c r="AA231" s="232"/>
      <c r="AB231" s="232"/>
      <c r="AC231" s="232"/>
      <c r="AD231" s="232"/>
      <c r="AE231" s="232"/>
      <c r="AF231" s="232"/>
      <c r="AG231" s="232"/>
      <c r="AH231" s="232"/>
      <c r="AI231" s="232"/>
      <c r="AJ231" s="232"/>
      <c r="AK231" s="232"/>
      <c r="AL231" s="232"/>
      <c r="AM231" s="232"/>
      <c r="AN231" s="232"/>
      <c r="AO231" s="232"/>
      <c r="AP231" s="232"/>
      <c r="AQ231" s="232"/>
      <c r="AR231" s="232"/>
      <c r="AS231" s="226">
        <v>17</v>
      </c>
    </row>
    <row r="232" spans="1:45">
      <c r="A232" s="237"/>
      <c r="B232" s="246" t="s">
        <v>142</v>
      </c>
      <c r="C232" s="247"/>
      <c r="D232" s="259">
        <v>3.5750000000000002</v>
      </c>
      <c r="E232" s="231"/>
      <c r="F232" s="232"/>
      <c r="G232" s="232"/>
      <c r="H232" s="232"/>
      <c r="I232" s="232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U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F232" s="232"/>
      <c r="AG232" s="232"/>
      <c r="AH232" s="232"/>
      <c r="AI232" s="232"/>
      <c r="AJ232" s="232"/>
      <c r="AK232" s="232"/>
      <c r="AL232" s="232"/>
      <c r="AM232" s="232"/>
      <c r="AN232" s="232"/>
      <c r="AO232" s="232"/>
      <c r="AP232" s="232"/>
      <c r="AQ232" s="232"/>
      <c r="AR232" s="232"/>
      <c r="AS232" s="226">
        <v>16</v>
      </c>
    </row>
    <row r="233" spans="1:45">
      <c r="A233" s="237"/>
      <c r="B233" s="232" t="s">
        <v>143</v>
      </c>
      <c r="C233" s="237"/>
      <c r="D233" s="260">
        <v>3.5750000000000002</v>
      </c>
      <c r="E233" s="231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U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F233" s="232"/>
      <c r="AG233" s="232"/>
      <c r="AH233" s="232"/>
      <c r="AI233" s="232"/>
      <c r="AJ233" s="232"/>
      <c r="AK233" s="232"/>
      <c r="AL233" s="232"/>
      <c r="AM233" s="232"/>
      <c r="AN233" s="232"/>
      <c r="AO233" s="232"/>
      <c r="AP233" s="232"/>
      <c r="AQ233" s="232"/>
      <c r="AR233" s="232"/>
      <c r="AS233" s="226">
        <v>3.5750000000000002</v>
      </c>
    </row>
    <row r="234" spans="1:45">
      <c r="A234" s="237"/>
      <c r="B234" s="232" t="s">
        <v>144</v>
      </c>
      <c r="C234" s="237"/>
      <c r="D234" s="249">
        <v>0.2050609665440988</v>
      </c>
      <c r="E234" s="231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232"/>
      <c r="AG234" s="232"/>
      <c r="AH234" s="232"/>
      <c r="AI234" s="232"/>
      <c r="AJ234" s="232"/>
      <c r="AK234" s="232"/>
      <c r="AL234" s="232"/>
      <c r="AM234" s="232"/>
      <c r="AN234" s="232"/>
      <c r="AO234" s="232"/>
      <c r="AP234" s="232"/>
      <c r="AQ234" s="232"/>
      <c r="AR234" s="232"/>
      <c r="AS234" s="226">
        <v>23</v>
      </c>
    </row>
    <row r="235" spans="1:45">
      <c r="A235" s="237"/>
      <c r="B235" s="232" t="s">
        <v>93</v>
      </c>
      <c r="C235" s="237"/>
      <c r="D235" s="101">
        <v>5.7359710921426235E-2</v>
      </c>
      <c r="E235" s="231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  <c r="AH235" s="232"/>
      <c r="AI235" s="232"/>
      <c r="AJ235" s="232"/>
      <c r="AK235" s="232"/>
      <c r="AL235" s="232"/>
      <c r="AM235" s="232"/>
      <c r="AN235" s="232"/>
      <c r="AO235" s="232"/>
      <c r="AP235" s="232"/>
      <c r="AQ235" s="232"/>
      <c r="AR235" s="232"/>
      <c r="AS235" s="250"/>
    </row>
    <row r="236" spans="1:45">
      <c r="A236" s="237"/>
      <c r="B236" s="232" t="s">
        <v>145</v>
      </c>
      <c r="C236" s="237"/>
      <c r="D236" s="101">
        <v>0</v>
      </c>
      <c r="E236" s="231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U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F236" s="232"/>
      <c r="AG236" s="232"/>
      <c r="AH236" s="232"/>
      <c r="AI236" s="232"/>
      <c r="AJ236" s="232"/>
      <c r="AK236" s="232"/>
      <c r="AL236" s="232"/>
      <c r="AM236" s="232"/>
      <c r="AN236" s="232"/>
      <c r="AO236" s="232"/>
      <c r="AP236" s="232"/>
      <c r="AQ236" s="232"/>
      <c r="AR236" s="232"/>
      <c r="AS236" s="250"/>
    </row>
    <row r="237" spans="1:45">
      <c r="A237" s="237"/>
      <c r="B237" s="251" t="s">
        <v>245</v>
      </c>
      <c r="C237" s="252"/>
      <c r="D237" s="253" t="s">
        <v>246</v>
      </c>
      <c r="E237" s="231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  <c r="AH237" s="232"/>
      <c r="AI237" s="232"/>
      <c r="AJ237" s="232"/>
      <c r="AK237" s="232"/>
      <c r="AL237" s="232"/>
      <c r="AM237" s="232"/>
      <c r="AN237" s="232"/>
      <c r="AO237" s="232"/>
      <c r="AP237" s="232"/>
      <c r="AQ237" s="232"/>
      <c r="AR237" s="232"/>
      <c r="AS237" s="250"/>
    </row>
    <row r="238" spans="1:45">
      <c r="B238" s="254"/>
      <c r="C238" s="246"/>
      <c r="D238" s="255"/>
      <c r="AS238" s="250"/>
    </row>
    <row r="239" spans="1:45" ht="15">
      <c r="B239" s="225" t="s">
        <v>263</v>
      </c>
      <c r="AS239" s="226" t="s">
        <v>147</v>
      </c>
    </row>
    <row r="240" spans="1:45" ht="15">
      <c r="A240" s="256" t="s">
        <v>11</v>
      </c>
      <c r="B240" s="228" t="s">
        <v>113</v>
      </c>
      <c r="C240" s="229" t="s">
        <v>114</v>
      </c>
      <c r="D240" s="230" t="s">
        <v>128</v>
      </c>
      <c r="E240" s="231"/>
      <c r="F240" s="232"/>
      <c r="G240" s="232"/>
      <c r="H240" s="232"/>
      <c r="I240" s="232"/>
      <c r="J240" s="232"/>
      <c r="K240" s="232"/>
      <c r="L240" s="232"/>
      <c r="M240" s="232"/>
      <c r="N240" s="232"/>
      <c r="O240" s="232"/>
      <c r="P240" s="232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  <c r="AF240" s="232"/>
      <c r="AG240" s="232"/>
      <c r="AH240" s="232"/>
      <c r="AI240" s="232"/>
      <c r="AJ240" s="232"/>
      <c r="AK240" s="232"/>
      <c r="AL240" s="232"/>
      <c r="AM240" s="232"/>
      <c r="AN240" s="232"/>
      <c r="AO240" s="232"/>
      <c r="AP240" s="232"/>
      <c r="AQ240" s="232"/>
      <c r="AR240" s="232"/>
      <c r="AS240" s="226">
        <v>1</v>
      </c>
    </row>
    <row r="241" spans="1:45">
      <c r="A241" s="237"/>
      <c r="B241" s="234" t="s">
        <v>129</v>
      </c>
      <c r="C241" s="235" t="s">
        <v>129</v>
      </c>
      <c r="D241" s="236" t="s">
        <v>130</v>
      </c>
      <c r="E241" s="231"/>
      <c r="F241" s="232"/>
      <c r="G241" s="232"/>
      <c r="H241" s="232"/>
      <c r="I241" s="232"/>
      <c r="J241" s="232"/>
      <c r="K241" s="232"/>
      <c r="L241" s="232"/>
      <c r="M241" s="232"/>
      <c r="N241" s="232"/>
      <c r="O241" s="232"/>
      <c r="P241" s="232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  <c r="AF241" s="232"/>
      <c r="AG241" s="232"/>
      <c r="AH241" s="232"/>
      <c r="AI241" s="232"/>
      <c r="AJ241" s="232"/>
      <c r="AK241" s="232"/>
      <c r="AL241" s="232"/>
      <c r="AM241" s="232"/>
      <c r="AN241" s="232"/>
      <c r="AO241" s="232"/>
      <c r="AP241" s="232"/>
      <c r="AQ241" s="232"/>
      <c r="AR241" s="232"/>
      <c r="AS241" s="226" t="s">
        <v>3</v>
      </c>
    </row>
    <row r="242" spans="1:45">
      <c r="A242" s="237"/>
      <c r="B242" s="234"/>
      <c r="C242" s="235"/>
      <c r="D242" s="238" t="s">
        <v>244</v>
      </c>
      <c r="E242" s="231"/>
      <c r="F242" s="232"/>
      <c r="G242" s="232"/>
      <c r="H242" s="232"/>
      <c r="I242" s="232"/>
      <c r="J242" s="232"/>
      <c r="K242" s="232"/>
      <c r="L242" s="232"/>
      <c r="M242" s="232"/>
      <c r="N242" s="232"/>
      <c r="O242" s="232"/>
      <c r="P242" s="232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  <c r="AF242" s="232"/>
      <c r="AG242" s="232"/>
      <c r="AH242" s="232"/>
      <c r="AI242" s="232"/>
      <c r="AJ242" s="232"/>
      <c r="AK242" s="232"/>
      <c r="AL242" s="232"/>
      <c r="AM242" s="232"/>
      <c r="AN242" s="232"/>
      <c r="AO242" s="232"/>
      <c r="AP242" s="232"/>
      <c r="AQ242" s="232"/>
      <c r="AR242" s="232"/>
      <c r="AS242" s="226">
        <v>2</v>
      </c>
    </row>
    <row r="243" spans="1:45">
      <c r="A243" s="237"/>
      <c r="B243" s="234"/>
      <c r="C243" s="235"/>
      <c r="D243" s="239"/>
      <c r="E243" s="231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  <c r="AF243" s="232"/>
      <c r="AG243" s="232"/>
      <c r="AH243" s="232"/>
      <c r="AI243" s="232"/>
      <c r="AJ243" s="232"/>
      <c r="AK243" s="232"/>
      <c r="AL243" s="232"/>
      <c r="AM243" s="232"/>
      <c r="AN243" s="232"/>
      <c r="AO243" s="232"/>
      <c r="AP243" s="232"/>
      <c r="AQ243" s="232"/>
      <c r="AR243" s="232"/>
      <c r="AS243" s="226">
        <v>2</v>
      </c>
    </row>
    <row r="244" spans="1:45">
      <c r="A244" s="237"/>
      <c r="B244" s="228">
        <v>1</v>
      </c>
      <c r="C244" s="240">
        <v>1</v>
      </c>
      <c r="D244" s="257">
        <v>0.88</v>
      </c>
      <c r="E244" s="231"/>
      <c r="F244" s="232"/>
      <c r="G244" s="232"/>
      <c r="H244" s="232"/>
      <c r="I244" s="232"/>
      <c r="J244" s="232"/>
      <c r="K244" s="232"/>
      <c r="L244" s="232"/>
      <c r="M244" s="232"/>
      <c r="N244" s="232"/>
      <c r="O244" s="232"/>
      <c r="P244" s="232"/>
      <c r="Q244" s="232"/>
      <c r="R244" s="232"/>
      <c r="S244" s="232"/>
      <c r="T244" s="232"/>
      <c r="U244" s="232"/>
      <c r="V244" s="232"/>
      <c r="W244" s="232"/>
      <c r="X244" s="232"/>
      <c r="Y244" s="232"/>
      <c r="Z244" s="232"/>
      <c r="AA244" s="232"/>
      <c r="AB244" s="232"/>
      <c r="AC244" s="232"/>
      <c r="AD244" s="232"/>
      <c r="AE244" s="232"/>
      <c r="AF244" s="232"/>
      <c r="AG244" s="232"/>
      <c r="AH244" s="232"/>
      <c r="AI244" s="232"/>
      <c r="AJ244" s="232"/>
      <c r="AK244" s="232"/>
      <c r="AL244" s="232"/>
      <c r="AM244" s="232"/>
      <c r="AN244" s="232"/>
      <c r="AO244" s="232"/>
      <c r="AP244" s="232"/>
      <c r="AQ244" s="232"/>
      <c r="AR244" s="232"/>
      <c r="AS244" s="226">
        <v>1</v>
      </c>
    </row>
    <row r="245" spans="1:45">
      <c r="A245" s="237"/>
      <c r="B245" s="234">
        <v>1</v>
      </c>
      <c r="C245" s="235">
        <v>2</v>
      </c>
      <c r="D245" s="258">
        <v>0.82</v>
      </c>
      <c r="E245" s="231"/>
      <c r="F245" s="232"/>
      <c r="G245" s="232"/>
      <c r="H245" s="232"/>
      <c r="I245" s="232"/>
      <c r="J245" s="232"/>
      <c r="K245" s="232"/>
      <c r="L245" s="232"/>
      <c r="M245" s="232"/>
      <c r="N245" s="232"/>
      <c r="O245" s="232"/>
      <c r="P245" s="232"/>
      <c r="Q245" s="232"/>
      <c r="R245" s="232"/>
      <c r="S245" s="232"/>
      <c r="T245" s="232"/>
      <c r="U245" s="232"/>
      <c r="V245" s="232"/>
      <c r="W245" s="232"/>
      <c r="X245" s="232"/>
      <c r="Y245" s="232"/>
      <c r="Z245" s="232"/>
      <c r="AA245" s="232"/>
      <c r="AB245" s="232"/>
      <c r="AC245" s="232"/>
      <c r="AD245" s="232"/>
      <c r="AE245" s="232"/>
      <c r="AF245" s="232"/>
      <c r="AG245" s="232"/>
      <c r="AH245" s="232"/>
      <c r="AI245" s="232"/>
      <c r="AJ245" s="232"/>
      <c r="AK245" s="232"/>
      <c r="AL245" s="232"/>
      <c r="AM245" s="232"/>
      <c r="AN245" s="232"/>
      <c r="AO245" s="232"/>
      <c r="AP245" s="232"/>
      <c r="AQ245" s="232"/>
      <c r="AR245" s="232"/>
      <c r="AS245" s="226">
        <v>1</v>
      </c>
    </row>
    <row r="246" spans="1:45">
      <c r="A246" s="237"/>
      <c r="B246" s="246" t="s">
        <v>142</v>
      </c>
      <c r="C246" s="247"/>
      <c r="D246" s="259">
        <v>0.85</v>
      </c>
      <c r="E246" s="231"/>
      <c r="F246" s="232"/>
      <c r="G246" s="232"/>
      <c r="H246" s="232"/>
      <c r="I246" s="232"/>
      <c r="J246" s="232"/>
      <c r="K246" s="232"/>
      <c r="L246" s="232"/>
      <c r="M246" s="232"/>
      <c r="N246" s="232"/>
      <c r="O246" s="232"/>
      <c r="P246" s="232"/>
      <c r="Q246" s="232"/>
      <c r="R246" s="232"/>
      <c r="S246" s="232"/>
      <c r="T246" s="232"/>
      <c r="U246" s="232"/>
      <c r="V246" s="232"/>
      <c r="W246" s="232"/>
      <c r="X246" s="232"/>
      <c r="Y246" s="232"/>
      <c r="Z246" s="232"/>
      <c r="AA246" s="232"/>
      <c r="AB246" s="232"/>
      <c r="AC246" s="232"/>
      <c r="AD246" s="232"/>
      <c r="AE246" s="232"/>
      <c r="AF246" s="232"/>
      <c r="AG246" s="232"/>
      <c r="AH246" s="232"/>
      <c r="AI246" s="232"/>
      <c r="AJ246" s="232"/>
      <c r="AK246" s="232"/>
      <c r="AL246" s="232"/>
      <c r="AM246" s="232"/>
      <c r="AN246" s="232"/>
      <c r="AO246" s="232"/>
      <c r="AP246" s="232"/>
      <c r="AQ246" s="232"/>
      <c r="AR246" s="232"/>
      <c r="AS246" s="226">
        <v>16</v>
      </c>
    </row>
    <row r="247" spans="1:45">
      <c r="A247" s="237"/>
      <c r="B247" s="232" t="s">
        <v>143</v>
      </c>
      <c r="C247" s="237"/>
      <c r="D247" s="260">
        <v>0.85</v>
      </c>
      <c r="E247" s="231"/>
      <c r="F247" s="232"/>
      <c r="G247" s="232"/>
      <c r="H247" s="232"/>
      <c r="I247" s="232"/>
      <c r="J247" s="232"/>
      <c r="K247" s="232"/>
      <c r="L247" s="232"/>
      <c r="M247" s="232"/>
      <c r="N247" s="232"/>
      <c r="O247" s="232"/>
      <c r="P247" s="232"/>
      <c r="Q247" s="232"/>
      <c r="R247" s="232"/>
      <c r="S247" s="232"/>
      <c r="T247" s="232"/>
      <c r="U247" s="232"/>
      <c r="V247" s="232"/>
      <c r="W247" s="232"/>
      <c r="X247" s="232"/>
      <c r="Y247" s="232"/>
      <c r="Z247" s="232"/>
      <c r="AA247" s="232"/>
      <c r="AB247" s="232"/>
      <c r="AC247" s="232"/>
      <c r="AD247" s="232"/>
      <c r="AE247" s="232"/>
      <c r="AF247" s="232"/>
      <c r="AG247" s="232"/>
      <c r="AH247" s="232"/>
      <c r="AI247" s="232"/>
      <c r="AJ247" s="232"/>
      <c r="AK247" s="232"/>
      <c r="AL247" s="232"/>
      <c r="AM247" s="232"/>
      <c r="AN247" s="232"/>
      <c r="AO247" s="232"/>
      <c r="AP247" s="232"/>
      <c r="AQ247" s="232"/>
      <c r="AR247" s="232"/>
      <c r="AS247" s="226">
        <v>0.85</v>
      </c>
    </row>
    <row r="248" spans="1:45">
      <c r="A248" s="237"/>
      <c r="B248" s="232" t="s">
        <v>144</v>
      </c>
      <c r="C248" s="237"/>
      <c r="D248" s="249">
        <v>4.2426406871192889E-2</v>
      </c>
      <c r="E248" s="231"/>
      <c r="F248" s="232"/>
      <c r="G248" s="232"/>
      <c r="H248" s="232"/>
      <c r="I248" s="232"/>
      <c r="J248" s="232"/>
      <c r="K248" s="232"/>
      <c r="L248" s="232"/>
      <c r="M248" s="232"/>
      <c r="N248" s="232"/>
      <c r="O248" s="232"/>
      <c r="P248" s="232"/>
      <c r="Q248" s="232"/>
      <c r="R248" s="232"/>
      <c r="S248" s="232"/>
      <c r="T248" s="232"/>
      <c r="U248" s="232"/>
      <c r="V248" s="232"/>
      <c r="W248" s="232"/>
      <c r="X248" s="232"/>
      <c r="Y248" s="232"/>
      <c r="Z248" s="232"/>
      <c r="AA248" s="232"/>
      <c r="AB248" s="232"/>
      <c r="AC248" s="232"/>
      <c r="AD248" s="232"/>
      <c r="AE248" s="232"/>
      <c r="AF248" s="232"/>
      <c r="AG248" s="232"/>
      <c r="AH248" s="232"/>
      <c r="AI248" s="232"/>
      <c r="AJ248" s="232"/>
      <c r="AK248" s="232"/>
      <c r="AL248" s="232"/>
      <c r="AM248" s="232"/>
      <c r="AN248" s="232"/>
      <c r="AO248" s="232"/>
      <c r="AP248" s="232"/>
      <c r="AQ248" s="232"/>
      <c r="AR248" s="232"/>
      <c r="AS248" s="226">
        <v>7</v>
      </c>
    </row>
    <row r="249" spans="1:45">
      <c r="A249" s="237"/>
      <c r="B249" s="232" t="s">
        <v>93</v>
      </c>
      <c r="C249" s="237"/>
      <c r="D249" s="101">
        <v>4.9913419848462225E-2</v>
      </c>
      <c r="E249" s="231"/>
      <c r="F249" s="232"/>
      <c r="G249" s="232"/>
      <c r="H249" s="232"/>
      <c r="I249" s="232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F249" s="232"/>
      <c r="AG249" s="232"/>
      <c r="AH249" s="232"/>
      <c r="AI249" s="232"/>
      <c r="AJ249" s="232"/>
      <c r="AK249" s="232"/>
      <c r="AL249" s="232"/>
      <c r="AM249" s="232"/>
      <c r="AN249" s="232"/>
      <c r="AO249" s="232"/>
      <c r="AP249" s="232"/>
      <c r="AQ249" s="232"/>
      <c r="AR249" s="232"/>
      <c r="AS249" s="250"/>
    </row>
    <row r="250" spans="1:45">
      <c r="A250" s="237"/>
      <c r="B250" s="232" t="s">
        <v>145</v>
      </c>
      <c r="C250" s="237"/>
      <c r="D250" s="101">
        <v>0</v>
      </c>
      <c r="E250" s="231"/>
      <c r="F250" s="232"/>
      <c r="G250" s="232"/>
      <c r="H250" s="232"/>
      <c r="I250" s="232"/>
      <c r="J250" s="232"/>
      <c r="K250" s="232"/>
      <c r="L250" s="232"/>
      <c r="M250" s="232"/>
      <c r="N250" s="232"/>
      <c r="O250" s="232"/>
      <c r="P250" s="232"/>
      <c r="Q250" s="232"/>
      <c r="R250" s="232"/>
      <c r="S250" s="232"/>
      <c r="T250" s="232"/>
      <c r="U250" s="232"/>
      <c r="V250" s="232"/>
      <c r="W250" s="232"/>
      <c r="X250" s="232"/>
      <c r="Y250" s="232"/>
      <c r="Z250" s="232"/>
      <c r="AA250" s="232"/>
      <c r="AB250" s="232"/>
      <c r="AC250" s="232"/>
      <c r="AD250" s="232"/>
      <c r="AE250" s="232"/>
      <c r="AF250" s="232"/>
      <c r="AG250" s="232"/>
      <c r="AH250" s="232"/>
      <c r="AI250" s="232"/>
      <c r="AJ250" s="232"/>
      <c r="AK250" s="232"/>
      <c r="AL250" s="232"/>
      <c r="AM250" s="232"/>
      <c r="AN250" s="232"/>
      <c r="AO250" s="232"/>
      <c r="AP250" s="232"/>
      <c r="AQ250" s="232"/>
      <c r="AR250" s="232"/>
      <c r="AS250" s="250"/>
    </row>
    <row r="251" spans="1:45">
      <c r="A251" s="237"/>
      <c r="B251" s="251" t="s">
        <v>245</v>
      </c>
      <c r="C251" s="252"/>
      <c r="D251" s="253" t="s">
        <v>246</v>
      </c>
      <c r="E251" s="231"/>
      <c r="F251" s="232"/>
      <c r="G251" s="232"/>
      <c r="H251" s="232"/>
      <c r="I251" s="232"/>
      <c r="J251" s="232"/>
      <c r="K251" s="232"/>
      <c r="L251" s="232"/>
      <c r="M251" s="232"/>
      <c r="N251" s="232"/>
      <c r="O251" s="232"/>
      <c r="P251" s="232"/>
      <c r="Q251" s="232"/>
      <c r="R251" s="232"/>
      <c r="S251" s="232"/>
      <c r="T251" s="232"/>
      <c r="U251" s="232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  <c r="AF251" s="232"/>
      <c r="AG251" s="232"/>
      <c r="AH251" s="232"/>
      <c r="AI251" s="232"/>
      <c r="AJ251" s="232"/>
      <c r="AK251" s="232"/>
      <c r="AL251" s="232"/>
      <c r="AM251" s="232"/>
      <c r="AN251" s="232"/>
      <c r="AO251" s="232"/>
      <c r="AP251" s="232"/>
      <c r="AQ251" s="232"/>
      <c r="AR251" s="232"/>
      <c r="AS251" s="250"/>
    </row>
    <row r="252" spans="1:45">
      <c r="B252" s="254"/>
      <c r="C252" s="246"/>
      <c r="D252" s="255"/>
      <c r="AS252" s="250"/>
    </row>
    <row r="253" spans="1:45" ht="15">
      <c r="B253" s="225" t="s">
        <v>264</v>
      </c>
      <c r="AS253" s="226" t="s">
        <v>147</v>
      </c>
    </row>
    <row r="254" spans="1:45" ht="15">
      <c r="A254" s="256" t="s">
        <v>14</v>
      </c>
      <c r="B254" s="228" t="s">
        <v>113</v>
      </c>
      <c r="C254" s="229" t="s">
        <v>114</v>
      </c>
      <c r="D254" s="230" t="s">
        <v>128</v>
      </c>
      <c r="E254" s="231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  <c r="AG254" s="232"/>
      <c r="AH254" s="232"/>
      <c r="AI254" s="232"/>
      <c r="AJ254" s="232"/>
      <c r="AK254" s="232"/>
      <c r="AL254" s="232"/>
      <c r="AM254" s="232"/>
      <c r="AN254" s="232"/>
      <c r="AO254" s="232"/>
      <c r="AP254" s="232"/>
      <c r="AQ254" s="232"/>
      <c r="AR254" s="232"/>
      <c r="AS254" s="226">
        <v>1</v>
      </c>
    </row>
    <row r="255" spans="1:45">
      <c r="A255" s="237"/>
      <c r="B255" s="234" t="s">
        <v>129</v>
      </c>
      <c r="C255" s="235" t="s">
        <v>129</v>
      </c>
      <c r="D255" s="236" t="s">
        <v>130</v>
      </c>
      <c r="E255" s="231"/>
      <c r="F255" s="232"/>
      <c r="G255" s="232"/>
      <c r="H255" s="232"/>
      <c r="I255" s="232"/>
      <c r="J255" s="232"/>
      <c r="K255" s="232"/>
      <c r="L255" s="232"/>
      <c r="M255" s="232"/>
      <c r="N255" s="232"/>
      <c r="O255" s="232"/>
      <c r="P255" s="232"/>
      <c r="Q255" s="232"/>
      <c r="R255" s="232"/>
      <c r="S255" s="232"/>
      <c r="T255" s="232"/>
      <c r="U255" s="232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  <c r="AF255" s="232"/>
      <c r="AG255" s="232"/>
      <c r="AH255" s="232"/>
      <c r="AI255" s="232"/>
      <c r="AJ255" s="232"/>
      <c r="AK255" s="232"/>
      <c r="AL255" s="232"/>
      <c r="AM255" s="232"/>
      <c r="AN255" s="232"/>
      <c r="AO255" s="232"/>
      <c r="AP255" s="232"/>
      <c r="AQ255" s="232"/>
      <c r="AR255" s="232"/>
      <c r="AS255" s="226" t="s">
        <v>3</v>
      </c>
    </row>
    <row r="256" spans="1:45">
      <c r="A256" s="237"/>
      <c r="B256" s="234"/>
      <c r="C256" s="235"/>
      <c r="D256" s="238" t="s">
        <v>244</v>
      </c>
      <c r="E256" s="231"/>
      <c r="F256" s="232"/>
      <c r="G256" s="232"/>
      <c r="H256" s="232"/>
      <c r="I256" s="232"/>
      <c r="J256" s="232"/>
      <c r="K256" s="232"/>
      <c r="L256" s="232"/>
      <c r="M256" s="232"/>
      <c r="N256" s="232"/>
      <c r="O256" s="232"/>
      <c r="P256" s="232"/>
      <c r="Q256" s="232"/>
      <c r="R256" s="232"/>
      <c r="S256" s="232"/>
      <c r="T256" s="232"/>
      <c r="U256" s="232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  <c r="AF256" s="232"/>
      <c r="AG256" s="232"/>
      <c r="AH256" s="232"/>
      <c r="AI256" s="232"/>
      <c r="AJ256" s="232"/>
      <c r="AK256" s="232"/>
      <c r="AL256" s="232"/>
      <c r="AM256" s="232"/>
      <c r="AN256" s="232"/>
      <c r="AO256" s="232"/>
      <c r="AP256" s="232"/>
      <c r="AQ256" s="232"/>
      <c r="AR256" s="232"/>
      <c r="AS256" s="226">
        <v>3</v>
      </c>
    </row>
    <row r="257" spans="1:45">
      <c r="A257" s="237"/>
      <c r="B257" s="234"/>
      <c r="C257" s="235"/>
      <c r="D257" s="239"/>
      <c r="E257" s="231"/>
      <c r="F257" s="232"/>
      <c r="G257" s="232"/>
      <c r="H257" s="232"/>
      <c r="I257" s="232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  <c r="AA257" s="232"/>
      <c r="AB257" s="232"/>
      <c r="AC257" s="232"/>
      <c r="AD257" s="232"/>
      <c r="AE257" s="232"/>
      <c r="AF257" s="232"/>
      <c r="AG257" s="232"/>
      <c r="AH257" s="232"/>
      <c r="AI257" s="232"/>
      <c r="AJ257" s="232"/>
      <c r="AK257" s="232"/>
      <c r="AL257" s="232"/>
      <c r="AM257" s="232"/>
      <c r="AN257" s="232"/>
      <c r="AO257" s="232"/>
      <c r="AP257" s="232"/>
      <c r="AQ257" s="232"/>
      <c r="AR257" s="232"/>
      <c r="AS257" s="226">
        <v>3</v>
      </c>
    </row>
    <row r="258" spans="1:45">
      <c r="A258" s="237"/>
      <c r="B258" s="228">
        <v>1</v>
      </c>
      <c r="C258" s="240">
        <v>1</v>
      </c>
      <c r="D258" s="277">
        <v>0.05</v>
      </c>
      <c r="E258" s="242"/>
      <c r="F258" s="243"/>
      <c r="G258" s="243"/>
      <c r="H258" s="243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  <c r="AJ258" s="243"/>
      <c r="AK258" s="243"/>
      <c r="AL258" s="243"/>
      <c r="AM258" s="243"/>
      <c r="AN258" s="243"/>
      <c r="AO258" s="243"/>
      <c r="AP258" s="243"/>
      <c r="AQ258" s="243"/>
      <c r="AR258" s="243"/>
      <c r="AS258" s="244">
        <v>1</v>
      </c>
    </row>
    <row r="259" spans="1:45">
      <c r="A259" s="237"/>
      <c r="B259" s="234">
        <v>1</v>
      </c>
      <c r="C259" s="235">
        <v>2</v>
      </c>
      <c r="D259" s="278" t="s">
        <v>151</v>
      </c>
      <c r="E259" s="242"/>
      <c r="F259" s="243"/>
      <c r="G259" s="243"/>
      <c r="H259" s="243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  <c r="AJ259" s="243"/>
      <c r="AK259" s="243"/>
      <c r="AL259" s="243"/>
      <c r="AM259" s="243"/>
      <c r="AN259" s="243"/>
      <c r="AO259" s="243"/>
      <c r="AP259" s="243"/>
      <c r="AQ259" s="243"/>
      <c r="AR259" s="243"/>
      <c r="AS259" s="244">
        <v>2</v>
      </c>
    </row>
    <row r="260" spans="1:45">
      <c r="A260" s="237"/>
      <c r="B260" s="246" t="s">
        <v>142</v>
      </c>
      <c r="C260" s="247"/>
      <c r="D260" s="248">
        <v>0.05</v>
      </c>
      <c r="E260" s="242"/>
      <c r="F260" s="243"/>
      <c r="G260" s="243"/>
      <c r="H260" s="243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  <c r="AJ260" s="243"/>
      <c r="AK260" s="243"/>
      <c r="AL260" s="243"/>
      <c r="AM260" s="243"/>
      <c r="AN260" s="243"/>
      <c r="AO260" s="243"/>
      <c r="AP260" s="243"/>
      <c r="AQ260" s="243"/>
      <c r="AR260" s="243"/>
      <c r="AS260" s="244">
        <v>16</v>
      </c>
    </row>
    <row r="261" spans="1:45">
      <c r="A261" s="237"/>
      <c r="B261" s="232" t="s">
        <v>143</v>
      </c>
      <c r="C261" s="237"/>
      <c r="D261" s="249">
        <v>0.05</v>
      </c>
      <c r="E261" s="242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  <c r="AJ261" s="243"/>
      <c r="AK261" s="243"/>
      <c r="AL261" s="243"/>
      <c r="AM261" s="243"/>
      <c r="AN261" s="243"/>
      <c r="AO261" s="243"/>
      <c r="AP261" s="243"/>
      <c r="AQ261" s="243"/>
      <c r="AR261" s="243"/>
      <c r="AS261" s="244">
        <v>3.7499999999999999E-2</v>
      </c>
    </row>
    <row r="262" spans="1:45">
      <c r="A262" s="237"/>
      <c r="B262" s="232" t="s">
        <v>144</v>
      </c>
      <c r="C262" s="237"/>
      <c r="D262" s="249" t="s">
        <v>237</v>
      </c>
      <c r="E262" s="242"/>
      <c r="F262" s="243"/>
      <c r="G262" s="243"/>
      <c r="H262" s="243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  <c r="AJ262" s="243"/>
      <c r="AK262" s="243"/>
      <c r="AL262" s="243"/>
      <c r="AM262" s="243"/>
      <c r="AN262" s="243"/>
      <c r="AO262" s="243"/>
      <c r="AP262" s="243"/>
      <c r="AQ262" s="243"/>
      <c r="AR262" s="243"/>
      <c r="AS262" s="244">
        <v>8</v>
      </c>
    </row>
    <row r="263" spans="1:45">
      <c r="A263" s="237"/>
      <c r="B263" s="232" t="s">
        <v>93</v>
      </c>
      <c r="C263" s="237"/>
      <c r="D263" s="101" t="s">
        <v>237</v>
      </c>
      <c r="E263" s="231"/>
      <c r="F263" s="232"/>
      <c r="G263" s="232"/>
      <c r="H263" s="232"/>
      <c r="I263" s="232"/>
      <c r="J263" s="232"/>
      <c r="K263" s="232"/>
      <c r="L263" s="232"/>
      <c r="M263" s="232"/>
      <c r="N263" s="232"/>
      <c r="O263" s="232"/>
      <c r="P263" s="232"/>
      <c r="Q263" s="232"/>
      <c r="R263" s="232"/>
      <c r="S263" s="232"/>
      <c r="T263" s="232"/>
      <c r="U263" s="232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  <c r="AF263" s="232"/>
      <c r="AG263" s="232"/>
      <c r="AH263" s="232"/>
      <c r="AI263" s="232"/>
      <c r="AJ263" s="232"/>
      <c r="AK263" s="232"/>
      <c r="AL263" s="232"/>
      <c r="AM263" s="232"/>
      <c r="AN263" s="232"/>
      <c r="AO263" s="232"/>
      <c r="AP263" s="232"/>
      <c r="AQ263" s="232"/>
      <c r="AR263" s="232"/>
      <c r="AS263" s="250"/>
    </row>
    <row r="264" spans="1:45">
      <c r="A264" s="237"/>
      <c r="B264" s="232" t="s">
        <v>145</v>
      </c>
      <c r="C264" s="237"/>
      <c r="D264" s="101">
        <v>0.33333333333333348</v>
      </c>
      <c r="E264" s="231"/>
      <c r="F264" s="232"/>
      <c r="G264" s="232"/>
      <c r="H264" s="232"/>
      <c r="I264" s="232"/>
      <c r="J264" s="232"/>
      <c r="K264" s="232"/>
      <c r="L264" s="232"/>
      <c r="M264" s="232"/>
      <c r="N264" s="232"/>
      <c r="O264" s="232"/>
      <c r="P264" s="232"/>
      <c r="Q264" s="232"/>
      <c r="R264" s="232"/>
      <c r="S264" s="232"/>
      <c r="T264" s="232"/>
      <c r="U264" s="232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  <c r="AF264" s="232"/>
      <c r="AG264" s="232"/>
      <c r="AH264" s="232"/>
      <c r="AI264" s="232"/>
      <c r="AJ264" s="232"/>
      <c r="AK264" s="232"/>
      <c r="AL264" s="232"/>
      <c r="AM264" s="232"/>
      <c r="AN264" s="232"/>
      <c r="AO264" s="232"/>
      <c r="AP264" s="232"/>
      <c r="AQ264" s="232"/>
      <c r="AR264" s="232"/>
      <c r="AS264" s="250"/>
    </row>
    <row r="265" spans="1:45">
      <c r="A265" s="237"/>
      <c r="B265" s="251" t="s">
        <v>245</v>
      </c>
      <c r="C265" s="252"/>
      <c r="D265" s="253" t="s">
        <v>246</v>
      </c>
      <c r="E265" s="231"/>
      <c r="F265" s="232"/>
      <c r="G265" s="232"/>
      <c r="H265" s="232"/>
      <c r="I265" s="232"/>
      <c r="J265" s="232"/>
      <c r="K265" s="232"/>
      <c r="L265" s="232"/>
      <c r="M265" s="232"/>
      <c r="N265" s="232"/>
      <c r="O265" s="232"/>
      <c r="P265" s="232"/>
      <c r="Q265" s="232"/>
      <c r="R265" s="232"/>
      <c r="S265" s="232"/>
      <c r="T265" s="232"/>
      <c r="U265" s="232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  <c r="AF265" s="232"/>
      <c r="AG265" s="232"/>
      <c r="AH265" s="232"/>
      <c r="AI265" s="232"/>
      <c r="AJ265" s="232"/>
      <c r="AK265" s="232"/>
      <c r="AL265" s="232"/>
      <c r="AM265" s="232"/>
      <c r="AN265" s="232"/>
      <c r="AO265" s="232"/>
      <c r="AP265" s="232"/>
      <c r="AQ265" s="232"/>
      <c r="AR265" s="232"/>
      <c r="AS265" s="250"/>
    </row>
    <row r="266" spans="1:45">
      <c r="B266" s="254"/>
      <c r="C266" s="246"/>
      <c r="D266" s="255"/>
      <c r="AS266" s="250"/>
    </row>
    <row r="267" spans="1:45" ht="15">
      <c r="B267" s="225" t="s">
        <v>265</v>
      </c>
      <c r="AS267" s="226" t="s">
        <v>147</v>
      </c>
    </row>
    <row r="268" spans="1:45" ht="15">
      <c r="A268" s="256" t="s">
        <v>17</v>
      </c>
      <c r="B268" s="228" t="s">
        <v>113</v>
      </c>
      <c r="C268" s="229" t="s">
        <v>114</v>
      </c>
      <c r="D268" s="230" t="s">
        <v>128</v>
      </c>
      <c r="E268" s="231"/>
      <c r="F268" s="232"/>
      <c r="G268" s="232"/>
      <c r="H268" s="232"/>
      <c r="I268" s="232"/>
      <c r="J268" s="232"/>
      <c r="K268" s="232"/>
      <c r="L268" s="232"/>
      <c r="M268" s="232"/>
      <c r="N268" s="232"/>
      <c r="O268" s="232"/>
      <c r="P268" s="232"/>
      <c r="Q268" s="232"/>
      <c r="R268" s="232"/>
      <c r="S268" s="232"/>
      <c r="T268" s="232"/>
      <c r="U268" s="232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  <c r="AF268" s="232"/>
      <c r="AG268" s="232"/>
      <c r="AH268" s="232"/>
      <c r="AI268" s="232"/>
      <c r="AJ268" s="232"/>
      <c r="AK268" s="232"/>
      <c r="AL268" s="232"/>
      <c r="AM268" s="232"/>
      <c r="AN268" s="232"/>
      <c r="AO268" s="232"/>
      <c r="AP268" s="232"/>
      <c r="AQ268" s="232"/>
      <c r="AR268" s="232"/>
      <c r="AS268" s="226">
        <v>1</v>
      </c>
    </row>
    <row r="269" spans="1:45">
      <c r="A269" s="237"/>
      <c r="B269" s="234" t="s">
        <v>129</v>
      </c>
      <c r="C269" s="235" t="s">
        <v>129</v>
      </c>
      <c r="D269" s="236" t="s">
        <v>130</v>
      </c>
      <c r="E269" s="231"/>
      <c r="F269" s="232"/>
      <c r="G269" s="232"/>
      <c r="H269" s="232"/>
      <c r="I269" s="232"/>
      <c r="J269" s="232"/>
      <c r="K269" s="232"/>
      <c r="L269" s="232"/>
      <c r="M269" s="232"/>
      <c r="N269" s="232"/>
      <c r="O269" s="232"/>
      <c r="P269" s="232"/>
      <c r="Q269" s="232"/>
      <c r="R269" s="232"/>
      <c r="S269" s="232"/>
      <c r="T269" s="232"/>
      <c r="U269" s="232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  <c r="AF269" s="232"/>
      <c r="AG269" s="232"/>
      <c r="AH269" s="232"/>
      <c r="AI269" s="232"/>
      <c r="AJ269" s="232"/>
      <c r="AK269" s="232"/>
      <c r="AL269" s="232"/>
      <c r="AM269" s="232"/>
      <c r="AN269" s="232"/>
      <c r="AO269" s="232"/>
      <c r="AP269" s="232"/>
      <c r="AQ269" s="232"/>
      <c r="AR269" s="232"/>
      <c r="AS269" s="226" t="s">
        <v>3</v>
      </c>
    </row>
    <row r="270" spans="1:45">
      <c r="A270" s="237"/>
      <c r="B270" s="234"/>
      <c r="C270" s="235"/>
      <c r="D270" s="238" t="s">
        <v>244</v>
      </c>
      <c r="E270" s="231"/>
      <c r="F270" s="232"/>
      <c r="G270" s="232"/>
      <c r="H270" s="232"/>
      <c r="I270" s="232"/>
      <c r="J270" s="232"/>
      <c r="K270" s="232"/>
      <c r="L270" s="232"/>
      <c r="M270" s="232"/>
      <c r="N270" s="232"/>
      <c r="O270" s="232"/>
      <c r="P270" s="232"/>
      <c r="Q270" s="232"/>
      <c r="R270" s="232"/>
      <c r="S270" s="232"/>
      <c r="T270" s="232"/>
      <c r="U270" s="232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  <c r="AF270" s="232"/>
      <c r="AG270" s="232"/>
      <c r="AH270" s="232"/>
      <c r="AI270" s="232"/>
      <c r="AJ270" s="232"/>
      <c r="AK270" s="232"/>
      <c r="AL270" s="232"/>
      <c r="AM270" s="232"/>
      <c r="AN270" s="232"/>
      <c r="AO270" s="232"/>
      <c r="AP270" s="232"/>
      <c r="AQ270" s="232"/>
      <c r="AR270" s="232"/>
      <c r="AS270" s="226">
        <v>1</v>
      </c>
    </row>
    <row r="271" spans="1:45">
      <c r="A271" s="237"/>
      <c r="B271" s="234"/>
      <c r="C271" s="235"/>
      <c r="D271" s="239"/>
      <c r="E271" s="231"/>
      <c r="F271" s="232"/>
      <c r="G271" s="232"/>
      <c r="H271" s="232"/>
      <c r="I271" s="232"/>
      <c r="J271" s="232"/>
      <c r="K271" s="232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F271" s="232"/>
      <c r="AG271" s="232"/>
      <c r="AH271" s="232"/>
      <c r="AI271" s="232"/>
      <c r="AJ271" s="232"/>
      <c r="AK271" s="232"/>
      <c r="AL271" s="232"/>
      <c r="AM271" s="232"/>
      <c r="AN271" s="232"/>
      <c r="AO271" s="232"/>
      <c r="AP271" s="232"/>
      <c r="AQ271" s="232"/>
      <c r="AR271" s="232"/>
      <c r="AS271" s="226">
        <v>1</v>
      </c>
    </row>
    <row r="272" spans="1:45">
      <c r="A272" s="237"/>
      <c r="B272" s="228">
        <v>1</v>
      </c>
      <c r="C272" s="240">
        <v>1</v>
      </c>
      <c r="D272" s="270">
        <v>17.899999999999999</v>
      </c>
      <c r="E272" s="271"/>
      <c r="F272" s="272"/>
      <c r="G272" s="272"/>
      <c r="H272" s="272"/>
      <c r="I272" s="272"/>
      <c r="J272" s="272"/>
      <c r="K272" s="272"/>
      <c r="L272" s="272"/>
      <c r="M272" s="272"/>
      <c r="N272" s="272"/>
      <c r="O272" s="272"/>
      <c r="P272" s="272"/>
      <c r="Q272" s="272"/>
      <c r="R272" s="272"/>
      <c r="S272" s="272"/>
      <c r="T272" s="272"/>
      <c r="U272" s="272"/>
      <c r="V272" s="272"/>
      <c r="W272" s="272"/>
      <c r="X272" s="272"/>
      <c r="Y272" s="272"/>
      <c r="Z272" s="272"/>
      <c r="AA272" s="272"/>
      <c r="AB272" s="272"/>
      <c r="AC272" s="272"/>
      <c r="AD272" s="272"/>
      <c r="AE272" s="272"/>
      <c r="AF272" s="272"/>
      <c r="AG272" s="272"/>
      <c r="AH272" s="272"/>
      <c r="AI272" s="272"/>
      <c r="AJ272" s="272"/>
      <c r="AK272" s="272"/>
      <c r="AL272" s="272"/>
      <c r="AM272" s="272"/>
      <c r="AN272" s="272"/>
      <c r="AO272" s="272"/>
      <c r="AP272" s="272"/>
      <c r="AQ272" s="272"/>
      <c r="AR272" s="272"/>
      <c r="AS272" s="273">
        <v>1</v>
      </c>
    </row>
    <row r="273" spans="1:45">
      <c r="A273" s="237"/>
      <c r="B273" s="234">
        <v>1</v>
      </c>
      <c r="C273" s="235">
        <v>2</v>
      </c>
      <c r="D273" s="274">
        <v>17.600000000000001</v>
      </c>
      <c r="E273" s="271"/>
      <c r="F273" s="272"/>
      <c r="G273" s="272"/>
      <c r="H273" s="272"/>
      <c r="I273" s="272"/>
      <c r="J273" s="272"/>
      <c r="K273" s="272"/>
      <c r="L273" s="272"/>
      <c r="M273" s="272"/>
      <c r="N273" s="272"/>
      <c r="O273" s="272"/>
      <c r="P273" s="272"/>
      <c r="Q273" s="272"/>
      <c r="R273" s="272"/>
      <c r="S273" s="272"/>
      <c r="T273" s="272"/>
      <c r="U273" s="272"/>
      <c r="V273" s="272"/>
      <c r="W273" s="272"/>
      <c r="X273" s="272"/>
      <c r="Y273" s="272"/>
      <c r="Z273" s="272"/>
      <c r="AA273" s="272"/>
      <c r="AB273" s="272"/>
      <c r="AC273" s="272"/>
      <c r="AD273" s="272"/>
      <c r="AE273" s="272"/>
      <c r="AF273" s="272"/>
      <c r="AG273" s="272"/>
      <c r="AH273" s="272"/>
      <c r="AI273" s="272"/>
      <c r="AJ273" s="272"/>
      <c r="AK273" s="272"/>
      <c r="AL273" s="272"/>
      <c r="AM273" s="272"/>
      <c r="AN273" s="272"/>
      <c r="AO273" s="272"/>
      <c r="AP273" s="272"/>
      <c r="AQ273" s="272"/>
      <c r="AR273" s="272"/>
      <c r="AS273" s="273">
        <v>3</v>
      </c>
    </row>
    <row r="274" spans="1:45">
      <c r="A274" s="237"/>
      <c r="B274" s="246" t="s">
        <v>142</v>
      </c>
      <c r="C274" s="247"/>
      <c r="D274" s="275">
        <v>17.75</v>
      </c>
      <c r="E274" s="271"/>
      <c r="F274" s="272"/>
      <c r="G274" s="272"/>
      <c r="H274" s="272"/>
      <c r="I274" s="272"/>
      <c r="J274" s="272"/>
      <c r="K274" s="272"/>
      <c r="L274" s="272"/>
      <c r="M274" s="272"/>
      <c r="N274" s="272"/>
      <c r="O274" s="272"/>
      <c r="P274" s="272"/>
      <c r="Q274" s="272"/>
      <c r="R274" s="272"/>
      <c r="S274" s="272"/>
      <c r="T274" s="272"/>
      <c r="U274" s="272"/>
      <c r="V274" s="272"/>
      <c r="W274" s="272"/>
      <c r="X274" s="272"/>
      <c r="Y274" s="272"/>
      <c r="Z274" s="272"/>
      <c r="AA274" s="272"/>
      <c r="AB274" s="272"/>
      <c r="AC274" s="272"/>
      <c r="AD274" s="272"/>
      <c r="AE274" s="272"/>
      <c r="AF274" s="272"/>
      <c r="AG274" s="272"/>
      <c r="AH274" s="272"/>
      <c r="AI274" s="272"/>
      <c r="AJ274" s="272"/>
      <c r="AK274" s="272"/>
      <c r="AL274" s="272"/>
      <c r="AM274" s="272"/>
      <c r="AN274" s="272"/>
      <c r="AO274" s="272"/>
      <c r="AP274" s="272"/>
      <c r="AQ274" s="272"/>
      <c r="AR274" s="272"/>
      <c r="AS274" s="273">
        <v>16</v>
      </c>
    </row>
    <row r="275" spans="1:45">
      <c r="A275" s="237"/>
      <c r="B275" s="232" t="s">
        <v>143</v>
      </c>
      <c r="C275" s="237"/>
      <c r="D275" s="276">
        <v>17.75</v>
      </c>
      <c r="E275" s="271"/>
      <c r="F275" s="272"/>
      <c r="G275" s="272"/>
      <c r="H275" s="272"/>
      <c r="I275" s="272"/>
      <c r="J275" s="272"/>
      <c r="K275" s="272"/>
      <c r="L275" s="272"/>
      <c r="M275" s="272"/>
      <c r="N275" s="272"/>
      <c r="O275" s="272"/>
      <c r="P275" s="272"/>
      <c r="Q275" s="272"/>
      <c r="R275" s="272"/>
      <c r="S275" s="272"/>
      <c r="T275" s="272"/>
      <c r="U275" s="272"/>
      <c r="V275" s="272"/>
      <c r="W275" s="272"/>
      <c r="X275" s="272"/>
      <c r="Y275" s="272"/>
      <c r="Z275" s="272"/>
      <c r="AA275" s="272"/>
      <c r="AB275" s="272"/>
      <c r="AC275" s="272"/>
      <c r="AD275" s="272"/>
      <c r="AE275" s="272"/>
      <c r="AF275" s="272"/>
      <c r="AG275" s="272"/>
      <c r="AH275" s="272"/>
      <c r="AI275" s="272"/>
      <c r="AJ275" s="272"/>
      <c r="AK275" s="272"/>
      <c r="AL275" s="272"/>
      <c r="AM275" s="272"/>
      <c r="AN275" s="272"/>
      <c r="AO275" s="272"/>
      <c r="AP275" s="272"/>
      <c r="AQ275" s="272"/>
      <c r="AR275" s="272"/>
      <c r="AS275" s="273">
        <v>17.75</v>
      </c>
    </row>
    <row r="276" spans="1:45">
      <c r="A276" s="237"/>
      <c r="B276" s="232" t="s">
        <v>144</v>
      </c>
      <c r="C276" s="237"/>
      <c r="D276" s="276">
        <v>0.21213203435596223</v>
      </c>
      <c r="E276" s="271"/>
      <c r="F276" s="272"/>
      <c r="G276" s="272"/>
      <c r="H276" s="272"/>
      <c r="I276" s="272"/>
      <c r="J276" s="272"/>
      <c r="K276" s="272"/>
      <c r="L276" s="272"/>
      <c r="M276" s="272"/>
      <c r="N276" s="272"/>
      <c r="O276" s="272"/>
      <c r="P276" s="272"/>
      <c r="Q276" s="272"/>
      <c r="R276" s="272"/>
      <c r="S276" s="272"/>
      <c r="T276" s="272"/>
      <c r="U276" s="272"/>
      <c r="V276" s="272"/>
      <c r="W276" s="272"/>
      <c r="X276" s="272"/>
      <c r="Y276" s="272"/>
      <c r="Z276" s="272"/>
      <c r="AA276" s="272"/>
      <c r="AB276" s="272"/>
      <c r="AC276" s="272"/>
      <c r="AD276" s="272"/>
      <c r="AE276" s="272"/>
      <c r="AF276" s="272"/>
      <c r="AG276" s="272"/>
      <c r="AH276" s="272"/>
      <c r="AI276" s="272"/>
      <c r="AJ276" s="272"/>
      <c r="AK276" s="272"/>
      <c r="AL276" s="272"/>
      <c r="AM276" s="272"/>
      <c r="AN276" s="272"/>
      <c r="AO276" s="272"/>
      <c r="AP276" s="272"/>
      <c r="AQ276" s="272"/>
      <c r="AR276" s="272"/>
      <c r="AS276" s="273">
        <v>9</v>
      </c>
    </row>
    <row r="277" spans="1:45">
      <c r="A277" s="237"/>
      <c r="B277" s="232" t="s">
        <v>93</v>
      </c>
      <c r="C277" s="237"/>
      <c r="D277" s="101">
        <v>1.1951100527096463E-2</v>
      </c>
      <c r="E277" s="231"/>
      <c r="F277" s="232"/>
      <c r="G277" s="232"/>
      <c r="H277" s="232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2"/>
      <c r="AG277" s="232"/>
      <c r="AH277" s="232"/>
      <c r="AI277" s="232"/>
      <c r="AJ277" s="232"/>
      <c r="AK277" s="232"/>
      <c r="AL277" s="232"/>
      <c r="AM277" s="232"/>
      <c r="AN277" s="232"/>
      <c r="AO277" s="232"/>
      <c r="AP277" s="232"/>
      <c r="AQ277" s="232"/>
      <c r="AR277" s="232"/>
      <c r="AS277" s="250"/>
    </row>
    <row r="278" spans="1:45">
      <c r="A278" s="237"/>
      <c r="B278" s="232" t="s">
        <v>145</v>
      </c>
      <c r="C278" s="237"/>
      <c r="D278" s="101">
        <v>0</v>
      </c>
      <c r="E278" s="231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  <c r="AG278" s="232"/>
      <c r="AH278" s="232"/>
      <c r="AI278" s="232"/>
      <c r="AJ278" s="232"/>
      <c r="AK278" s="232"/>
      <c r="AL278" s="232"/>
      <c r="AM278" s="232"/>
      <c r="AN278" s="232"/>
      <c r="AO278" s="232"/>
      <c r="AP278" s="232"/>
      <c r="AQ278" s="232"/>
      <c r="AR278" s="232"/>
      <c r="AS278" s="250"/>
    </row>
    <row r="279" spans="1:45">
      <c r="A279" s="237"/>
      <c r="B279" s="251" t="s">
        <v>245</v>
      </c>
      <c r="C279" s="252"/>
      <c r="D279" s="253" t="s">
        <v>246</v>
      </c>
      <c r="E279" s="231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  <c r="AG279" s="232"/>
      <c r="AH279" s="232"/>
      <c r="AI279" s="232"/>
      <c r="AJ279" s="232"/>
      <c r="AK279" s="232"/>
      <c r="AL279" s="232"/>
      <c r="AM279" s="232"/>
      <c r="AN279" s="232"/>
      <c r="AO279" s="232"/>
      <c r="AP279" s="232"/>
      <c r="AQ279" s="232"/>
      <c r="AR279" s="232"/>
      <c r="AS279" s="250"/>
    </row>
    <row r="280" spans="1:45">
      <c r="B280" s="254"/>
      <c r="C280" s="246"/>
      <c r="D280" s="255"/>
      <c r="AS280" s="250"/>
    </row>
    <row r="281" spans="1:45" ht="15">
      <c r="B281" s="225" t="s">
        <v>266</v>
      </c>
      <c r="AS281" s="226" t="s">
        <v>147</v>
      </c>
    </row>
    <row r="282" spans="1:45" ht="15">
      <c r="A282" s="256" t="s">
        <v>23</v>
      </c>
      <c r="B282" s="228" t="s">
        <v>113</v>
      </c>
      <c r="C282" s="229" t="s">
        <v>114</v>
      </c>
      <c r="D282" s="230" t="s">
        <v>128</v>
      </c>
      <c r="E282" s="231"/>
      <c r="F282" s="232"/>
      <c r="G282" s="232"/>
      <c r="H282" s="232"/>
      <c r="I282" s="232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F282" s="232"/>
      <c r="AG282" s="232"/>
      <c r="AH282" s="232"/>
      <c r="AI282" s="232"/>
      <c r="AJ282" s="232"/>
      <c r="AK282" s="232"/>
      <c r="AL282" s="232"/>
      <c r="AM282" s="232"/>
      <c r="AN282" s="232"/>
      <c r="AO282" s="232"/>
      <c r="AP282" s="232"/>
      <c r="AQ282" s="232"/>
      <c r="AR282" s="232"/>
      <c r="AS282" s="226">
        <v>1</v>
      </c>
    </row>
    <row r="283" spans="1:45">
      <c r="A283" s="237"/>
      <c r="B283" s="234" t="s">
        <v>129</v>
      </c>
      <c r="C283" s="235" t="s">
        <v>129</v>
      </c>
      <c r="D283" s="236" t="s">
        <v>130</v>
      </c>
      <c r="E283" s="231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2"/>
      <c r="AG283" s="232"/>
      <c r="AH283" s="232"/>
      <c r="AI283" s="232"/>
      <c r="AJ283" s="232"/>
      <c r="AK283" s="232"/>
      <c r="AL283" s="232"/>
      <c r="AM283" s="232"/>
      <c r="AN283" s="232"/>
      <c r="AO283" s="232"/>
      <c r="AP283" s="232"/>
      <c r="AQ283" s="232"/>
      <c r="AR283" s="232"/>
      <c r="AS283" s="226" t="s">
        <v>3</v>
      </c>
    </row>
    <row r="284" spans="1:45">
      <c r="A284" s="237"/>
      <c r="B284" s="234"/>
      <c r="C284" s="235"/>
      <c r="D284" s="238" t="s">
        <v>244</v>
      </c>
      <c r="E284" s="231"/>
      <c r="F284" s="232"/>
      <c r="G284" s="232"/>
      <c r="H284" s="232"/>
      <c r="I284" s="232"/>
      <c r="J284" s="232"/>
      <c r="K284" s="232"/>
      <c r="L284" s="232"/>
      <c r="M284" s="232"/>
      <c r="N284" s="232"/>
      <c r="O284" s="232"/>
      <c r="P284" s="232"/>
      <c r="Q284" s="232"/>
      <c r="R284" s="232"/>
      <c r="S284" s="232"/>
      <c r="T284" s="232"/>
      <c r="U284" s="232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  <c r="AF284" s="232"/>
      <c r="AG284" s="232"/>
      <c r="AH284" s="232"/>
      <c r="AI284" s="232"/>
      <c r="AJ284" s="232"/>
      <c r="AK284" s="232"/>
      <c r="AL284" s="232"/>
      <c r="AM284" s="232"/>
      <c r="AN284" s="232"/>
      <c r="AO284" s="232"/>
      <c r="AP284" s="232"/>
      <c r="AQ284" s="232"/>
      <c r="AR284" s="232"/>
      <c r="AS284" s="226">
        <v>2</v>
      </c>
    </row>
    <row r="285" spans="1:45">
      <c r="A285" s="237"/>
      <c r="B285" s="234"/>
      <c r="C285" s="235"/>
      <c r="D285" s="239"/>
      <c r="E285" s="231"/>
      <c r="F285" s="232"/>
      <c r="G285" s="232"/>
      <c r="H285" s="232"/>
      <c r="I285" s="232"/>
      <c r="J285" s="232"/>
      <c r="K285" s="232"/>
      <c r="L285" s="232"/>
      <c r="M285" s="232"/>
      <c r="N285" s="232"/>
      <c r="O285" s="232"/>
      <c r="P285" s="232"/>
      <c r="Q285" s="232"/>
      <c r="R285" s="232"/>
      <c r="S285" s="232"/>
      <c r="T285" s="232"/>
      <c r="U285" s="232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  <c r="AF285" s="232"/>
      <c r="AG285" s="232"/>
      <c r="AH285" s="232"/>
      <c r="AI285" s="232"/>
      <c r="AJ285" s="232"/>
      <c r="AK285" s="232"/>
      <c r="AL285" s="232"/>
      <c r="AM285" s="232"/>
      <c r="AN285" s="232"/>
      <c r="AO285" s="232"/>
      <c r="AP285" s="232"/>
      <c r="AQ285" s="232"/>
      <c r="AR285" s="232"/>
      <c r="AS285" s="226">
        <v>2</v>
      </c>
    </row>
    <row r="286" spans="1:45">
      <c r="A286" s="237"/>
      <c r="B286" s="228">
        <v>1</v>
      </c>
      <c r="C286" s="240">
        <v>1</v>
      </c>
      <c r="D286" s="257">
        <v>0.21</v>
      </c>
      <c r="E286" s="231"/>
      <c r="F286" s="232"/>
      <c r="G286" s="232"/>
      <c r="H286" s="232"/>
      <c r="I286" s="232"/>
      <c r="J286" s="232"/>
      <c r="K286" s="232"/>
      <c r="L286" s="232"/>
      <c r="M286" s="232"/>
      <c r="N286" s="232"/>
      <c r="O286" s="232"/>
      <c r="P286" s="232"/>
      <c r="Q286" s="232"/>
      <c r="R286" s="232"/>
      <c r="S286" s="232"/>
      <c r="T286" s="232"/>
      <c r="U286" s="232"/>
      <c r="V286" s="232"/>
      <c r="W286" s="232"/>
      <c r="X286" s="232"/>
      <c r="Y286" s="232"/>
      <c r="Z286" s="232"/>
      <c r="AA286" s="232"/>
      <c r="AB286" s="232"/>
      <c r="AC286" s="232"/>
      <c r="AD286" s="232"/>
      <c r="AE286" s="232"/>
      <c r="AF286" s="232"/>
      <c r="AG286" s="232"/>
      <c r="AH286" s="232"/>
      <c r="AI286" s="232"/>
      <c r="AJ286" s="232"/>
      <c r="AK286" s="232"/>
      <c r="AL286" s="232"/>
      <c r="AM286" s="232"/>
      <c r="AN286" s="232"/>
      <c r="AO286" s="232"/>
      <c r="AP286" s="232"/>
      <c r="AQ286" s="232"/>
      <c r="AR286" s="232"/>
      <c r="AS286" s="226">
        <v>1</v>
      </c>
    </row>
    <row r="287" spans="1:45">
      <c r="A287" s="237"/>
      <c r="B287" s="234">
        <v>1</v>
      </c>
      <c r="C287" s="235">
        <v>2</v>
      </c>
      <c r="D287" s="258">
        <v>0.24</v>
      </c>
      <c r="E287" s="231"/>
      <c r="F287" s="232"/>
      <c r="G287" s="232"/>
      <c r="H287" s="232"/>
      <c r="I287" s="232"/>
      <c r="J287" s="232"/>
      <c r="K287" s="232"/>
      <c r="L287" s="232"/>
      <c r="M287" s="232"/>
      <c r="N287" s="232"/>
      <c r="O287" s="232"/>
      <c r="P287" s="232"/>
      <c r="Q287" s="232"/>
      <c r="R287" s="232"/>
      <c r="S287" s="232"/>
      <c r="T287" s="232"/>
      <c r="U287" s="232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  <c r="AF287" s="232"/>
      <c r="AG287" s="232"/>
      <c r="AH287" s="232"/>
      <c r="AI287" s="232"/>
      <c r="AJ287" s="232"/>
      <c r="AK287" s="232"/>
      <c r="AL287" s="232"/>
      <c r="AM287" s="232"/>
      <c r="AN287" s="232"/>
      <c r="AO287" s="232"/>
      <c r="AP287" s="232"/>
      <c r="AQ287" s="232"/>
      <c r="AR287" s="232"/>
      <c r="AS287" s="226">
        <v>4</v>
      </c>
    </row>
    <row r="288" spans="1:45">
      <c r="A288" s="237"/>
      <c r="B288" s="246" t="s">
        <v>142</v>
      </c>
      <c r="C288" s="247"/>
      <c r="D288" s="259">
        <v>0.22499999999999998</v>
      </c>
      <c r="E288" s="231"/>
      <c r="F288" s="232"/>
      <c r="G288" s="232"/>
      <c r="H288" s="232"/>
      <c r="I288" s="232"/>
      <c r="J288" s="232"/>
      <c r="K288" s="232"/>
      <c r="L288" s="232"/>
      <c r="M288" s="232"/>
      <c r="N288" s="232"/>
      <c r="O288" s="232"/>
      <c r="P288" s="232"/>
      <c r="Q288" s="232"/>
      <c r="R288" s="232"/>
      <c r="S288" s="232"/>
      <c r="T288" s="232"/>
      <c r="U288" s="232"/>
      <c r="V288" s="232"/>
      <c r="W288" s="232"/>
      <c r="X288" s="232"/>
      <c r="Y288" s="232"/>
      <c r="Z288" s="232"/>
      <c r="AA288" s="232"/>
      <c r="AB288" s="232"/>
      <c r="AC288" s="232"/>
      <c r="AD288" s="232"/>
      <c r="AE288" s="232"/>
      <c r="AF288" s="232"/>
      <c r="AG288" s="232"/>
      <c r="AH288" s="232"/>
      <c r="AI288" s="232"/>
      <c r="AJ288" s="232"/>
      <c r="AK288" s="232"/>
      <c r="AL288" s="232"/>
      <c r="AM288" s="232"/>
      <c r="AN288" s="232"/>
      <c r="AO288" s="232"/>
      <c r="AP288" s="232"/>
      <c r="AQ288" s="232"/>
      <c r="AR288" s="232"/>
      <c r="AS288" s="226">
        <v>16</v>
      </c>
    </row>
    <row r="289" spans="1:45">
      <c r="A289" s="237"/>
      <c r="B289" s="232" t="s">
        <v>143</v>
      </c>
      <c r="C289" s="237"/>
      <c r="D289" s="260">
        <v>0.22499999999999998</v>
      </c>
      <c r="E289" s="231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F289" s="232"/>
      <c r="AG289" s="232"/>
      <c r="AH289" s="232"/>
      <c r="AI289" s="232"/>
      <c r="AJ289" s="232"/>
      <c r="AK289" s="232"/>
      <c r="AL289" s="232"/>
      <c r="AM289" s="232"/>
      <c r="AN289" s="232"/>
      <c r="AO289" s="232"/>
      <c r="AP289" s="232"/>
      <c r="AQ289" s="232"/>
      <c r="AR289" s="232"/>
      <c r="AS289" s="226">
        <v>0.22500000000000001</v>
      </c>
    </row>
    <row r="290" spans="1:45">
      <c r="A290" s="237"/>
      <c r="B290" s="232" t="s">
        <v>144</v>
      </c>
      <c r="C290" s="237"/>
      <c r="D290" s="249">
        <v>2.1213203435596427E-2</v>
      </c>
      <c r="E290" s="231"/>
      <c r="F290" s="232"/>
      <c r="G290" s="232"/>
      <c r="H290" s="232"/>
      <c r="I290" s="232"/>
      <c r="J290" s="232"/>
      <c r="K290" s="232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  <c r="AF290" s="232"/>
      <c r="AG290" s="232"/>
      <c r="AH290" s="232"/>
      <c r="AI290" s="232"/>
      <c r="AJ290" s="232"/>
      <c r="AK290" s="232"/>
      <c r="AL290" s="232"/>
      <c r="AM290" s="232"/>
      <c r="AN290" s="232"/>
      <c r="AO290" s="232"/>
      <c r="AP290" s="232"/>
      <c r="AQ290" s="232"/>
      <c r="AR290" s="232"/>
      <c r="AS290" s="226">
        <v>10</v>
      </c>
    </row>
    <row r="291" spans="1:45">
      <c r="A291" s="237"/>
      <c r="B291" s="232" t="s">
        <v>93</v>
      </c>
      <c r="C291" s="237"/>
      <c r="D291" s="101">
        <v>9.428090415820635E-2</v>
      </c>
      <c r="E291" s="231"/>
      <c r="F291" s="232"/>
      <c r="G291" s="232"/>
      <c r="H291" s="232"/>
      <c r="I291" s="232"/>
      <c r="J291" s="232"/>
      <c r="K291" s="232"/>
      <c r="L291" s="232"/>
      <c r="M291" s="232"/>
      <c r="N291" s="232"/>
      <c r="O291" s="232"/>
      <c r="P291" s="232"/>
      <c r="Q291" s="232"/>
      <c r="R291" s="232"/>
      <c r="S291" s="232"/>
      <c r="T291" s="232"/>
      <c r="U291" s="232"/>
      <c r="V291" s="232"/>
      <c r="W291" s="232"/>
      <c r="X291" s="232"/>
      <c r="Y291" s="232"/>
      <c r="Z291" s="232"/>
      <c r="AA291" s="232"/>
      <c r="AB291" s="232"/>
      <c r="AC291" s="232"/>
      <c r="AD291" s="232"/>
      <c r="AE291" s="232"/>
      <c r="AF291" s="232"/>
      <c r="AG291" s="232"/>
      <c r="AH291" s="232"/>
      <c r="AI291" s="232"/>
      <c r="AJ291" s="232"/>
      <c r="AK291" s="232"/>
      <c r="AL291" s="232"/>
      <c r="AM291" s="232"/>
      <c r="AN291" s="232"/>
      <c r="AO291" s="232"/>
      <c r="AP291" s="232"/>
      <c r="AQ291" s="232"/>
      <c r="AR291" s="232"/>
      <c r="AS291" s="250"/>
    </row>
    <row r="292" spans="1:45">
      <c r="A292" s="237"/>
      <c r="B292" s="232" t="s">
        <v>145</v>
      </c>
      <c r="C292" s="237"/>
      <c r="D292" s="101">
        <v>-1.1102230246251565E-16</v>
      </c>
      <c r="E292" s="231"/>
      <c r="F292" s="232"/>
      <c r="G292" s="232"/>
      <c r="H292" s="232"/>
      <c r="I292" s="232"/>
      <c r="J292" s="232"/>
      <c r="K292" s="232"/>
      <c r="L292" s="232"/>
      <c r="M292" s="232"/>
      <c r="N292" s="232"/>
      <c r="O292" s="232"/>
      <c r="P292" s="232"/>
      <c r="Q292" s="232"/>
      <c r="R292" s="232"/>
      <c r="S292" s="232"/>
      <c r="T292" s="232"/>
      <c r="U292" s="232"/>
      <c r="V292" s="232"/>
      <c r="W292" s="232"/>
      <c r="X292" s="232"/>
      <c r="Y292" s="232"/>
      <c r="Z292" s="232"/>
      <c r="AA292" s="232"/>
      <c r="AB292" s="232"/>
      <c r="AC292" s="232"/>
      <c r="AD292" s="232"/>
      <c r="AE292" s="232"/>
      <c r="AF292" s="232"/>
      <c r="AG292" s="232"/>
      <c r="AH292" s="232"/>
      <c r="AI292" s="232"/>
      <c r="AJ292" s="232"/>
      <c r="AK292" s="232"/>
      <c r="AL292" s="232"/>
      <c r="AM292" s="232"/>
      <c r="AN292" s="232"/>
      <c r="AO292" s="232"/>
      <c r="AP292" s="232"/>
      <c r="AQ292" s="232"/>
      <c r="AR292" s="232"/>
      <c r="AS292" s="250"/>
    </row>
    <row r="293" spans="1:45">
      <c r="A293" s="237"/>
      <c r="B293" s="251" t="s">
        <v>245</v>
      </c>
      <c r="C293" s="252"/>
      <c r="D293" s="253" t="s">
        <v>246</v>
      </c>
      <c r="E293" s="231"/>
      <c r="F293" s="232"/>
      <c r="G293" s="232"/>
      <c r="H293" s="232"/>
      <c r="I293" s="232"/>
      <c r="J293" s="232"/>
      <c r="K293" s="232"/>
      <c r="L293" s="232"/>
      <c r="M293" s="232"/>
      <c r="N293" s="232"/>
      <c r="O293" s="232"/>
      <c r="P293" s="232"/>
      <c r="Q293" s="232"/>
      <c r="R293" s="232"/>
      <c r="S293" s="232"/>
      <c r="T293" s="232"/>
      <c r="U293" s="232"/>
      <c r="V293" s="232"/>
      <c r="W293" s="232"/>
      <c r="X293" s="232"/>
      <c r="Y293" s="232"/>
      <c r="Z293" s="232"/>
      <c r="AA293" s="232"/>
      <c r="AB293" s="232"/>
      <c r="AC293" s="232"/>
      <c r="AD293" s="232"/>
      <c r="AE293" s="232"/>
      <c r="AF293" s="232"/>
      <c r="AG293" s="232"/>
      <c r="AH293" s="232"/>
      <c r="AI293" s="232"/>
      <c r="AJ293" s="232"/>
      <c r="AK293" s="232"/>
      <c r="AL293" s="232"/>
      <c r="AM293" s="232"/>
      <c r="AN293" s="232"/>
      <c r="AO293" s="232"/>
      <c r="AP293" s="232"/>
      <c r="AQ293" s="232"/>
      <c r="AR293" s="232"/>
      <c r="AS293" s="250"/>
    </row>
    <row r="294" spans="1:45">
      <c r="B294" s="254"/>
      <c r="C294" s="246"/>
      <c r="D294" s="255"/>
      <c r="AS294" s="250"/>
    </row>
    <row r="295" spans="1:45" ht="15">
      <c r="B295" s="225" t="s">
        <v>267</v>
      </c>
      <c r="AS295" s="226" t="s">
        <v>147</v>
      </c>
    </row>
    <row r="296" spans="1:45" ht="15">
      <c r="A296" s="256" t="s">
        <v>54</v>
      </c>
      <c r="B296" s="228" t="s">
        <v>113</v>
      </c>
      <c r="C296" s="229" t="s">
        <v>114</v>
      </c>
      <c r="D296" s="230" t="s">
        <v>128</v>
      </c>
      <c r="E296" s="231"/>
      <c r="F296" s="232"/>
      <c r="G296" s="232"/>
      <c r="H296" s="232"/>
      <c r="I296" s="232"/>
      <c r="J296" s="232"/>
      <c r="K296" s="232"/>
      <c r="L296" s="232"/>
      <c r="M296" s="232"/>
      <c r="N296" s="232"/>
      <c r="O296" s="232"/>
      <c r="P296" s="232"/>
      <c r="Q296" s="232"/>
      <c r="R296" s="232"/>
      <c r="S296" s="232"/>
      <c r="T296" s="232"/>
      <c r="U296" s="232"/>
      <c r="V296" s="232"/>
      <c r="W296" s="232"/>
      <c r="X296" s="232"/>
      <c r="Y296" s="232"/>
      <c r="Z296" s="232"/>
      <c r="AA296" s="232"/>
      <c r="AB296" s="232"/>
      <c r="AC296" s="232"/>
      <c r="AD296" s="232"/>
      <c r="AE296" s="232"/>
      <c r="AF296" s="232"/>
      <c r="AG296" s="232"/>
      <c r="AH296" s="232"/>
      <c r="AI296" s="232"/>
      <c r="AJ296" s="232"/>
      <c r="AK296" s="232"/>
      <c r="AL296" s="232"/>
      <c r="AM296" s="232"/>
      <c r="AN296" s="232"/>
      <c r="AO296" s="232"/>
      <c r="AP296" s="232"/>
      <c r="AQ296" s="232"/>
      <c r="AR296" s="232"/>
      <c r="AS296" s="226">
        <v>1</v>
      </c>
    </row>
    <row r="297" spans="1:45">
      <c r="A297" s="237"/>
      <c r="B297" s="234" t="s">
        <v>129</v>
      </c>
      <c r="C297" s="235" t="s">
        <v>129</v>
      </c>
      <c r="D297" s="236" t="s">
        <v>130</v>
      </c>
      <c r="E297" s="231"/>
      <c r="F297" s="232"/>
      <c r="G297" s="232"/>
      <c r="H297" s="232"/>
      <c r="I297" s="232"/>
      <c r="J297" s="232"/>
      <c r="K297" s="232"/>
      <c r="L297" s="232"/>
      <c r="M297" s="232"/>
      <c r="N297" s="232"/>
      <c r="O297" s="232"/>
      <c r="P297" s="232"/>
      <c r="Q297" s="232"/>
      <c r="R297" s="232"/>
      <c r="S297" s="232"/>
      <c r="T297" s="232"/>
      <c r="U297" s="232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  <c r="AF297" s="232"/>
      <c r="AG297" s="232"/>
      <c r="AH297" s="232"/>
      <c r="AI297" s="232"/>
      <c r="AJ297" s="232"/>
      <c r="AK297" s="232"/>
      <c r="AL297" s="232"/>
      <c r="AM297" s="232"/>
      <c r="AN297" s="232"/>
      <c r="AO297" s="232"/>
      <c r="AP297" s="232"/>
      <c r="AQ297" s="232"/>
      <c r="AR297" s="232"/>
      <c r="AS297" s="226" t="s">
        <v>1</v>
      </c>
    </row>
    <row r="298" spans="1:45">
      <c r="A298" s="237"/>
      <c r="B298" s="234"/>
      <c r="C298" s="235"/>
      <c r="D298" s="238" t="s">
        <v>244</v>
      </c>
      <c r="E298" s="231"/>
      <c r="F298" s="232"/>
      <c r="G298" s="232"/>
      <c r="H298" s="232"/>
      <c r="I298" s="232"/>
      <c r="J298" s="232"/>
      <c r="K298" s="232"/>
      <c r="L298" s="232"/>
      <c r="M298" s="232"/>
      <c r="N298" s="232"/>
      <c r="O298" s="232"/>
      <c r="P298" s="232"/>
      <c r="Q298" s="232"/>
      <c r="R298" s="232"/>
      <c r="S298" s="232"/>
      <c r="T298" s="232"/>
      <c r="U298" s="232"/>
      <c r="V298" s="232"/>
      <c r="W298" s="232"/>
      <c r="X298" s="232"/>
      <c r="Y298" s="232"/>
      <c r="Z298" s="232"/>
      <c r="AA298" s="232"/>
      <c r="AB298" s="232"/>
      <c r="AC298" s="232"/>
      <c r="AD298" s="232"/>
      <c r="AE298" s="232"/>
      <c r="AF298" s="232"/>
      <c r="AG298" s="232"/>
      <c r="AH298" s="232"/>
      <c r="AI298" s="232"/>
      <c r="AJ298" s="232"/>
      <c r="AK298" s="232"/>
      <c r="AL298" s="232"/>
      <c r="AM298" s="232"/>
      <c r="AN298" s="232"/>
      <c r="AO298" s="232"/>
      <c r="AP298" s="232"/>
      <c r="AQ298" s="232"/>
      <c r="AR298" s="232"/>
      <c r="AS298" s="226">
        <v>3</v>
      </c>
    </row>
    <row r="299" spans="1:45">
      <c r="A299" s="237"/>
      <c r="B299" s="234"/>
      <c r="C299" s="235"/>
      <c r="D299" s="239"/>
      <c r="E299" s="231"/>
      <c r="F299" s="232"/>
      <c r="G299" s="232"/>
      <c r="H299" s="232"/>
      <c r="I299" s="232"/>
      <c r="J299" s="232"/>
      <c r="K299" s="232"/>
      <c r="L299" s="232"/>
      <c r="M299" s="232"/>
      <c r="N299" s="232"/>
      <c r="O299" s="232"/>
      <c r="P299" s="232"/>
      <c r="Q299" s="232"/>
      <c r="R299" s="232"/>
      <c r="S299" s="232"/>
      <c r="T299" s="232"/>
      <c r="U299" s="232"/>
      <c r="V299" s="232"/>
      <c r="W299" s="232"/>
      <c r="X299" s="232"/>
      <c r="Y299" s="232"/>
      <c r="Z299" s="232"/>
      <c r="AA299" s="232"/>
      <c r="AB299" s="232"/>
      <c r="AC299" s="232"/>
      <c r="AD299" s="232"/>
      <c r="AE299" s="232"/>
      <c r="AF299" s="232"/>
      <c r="AG299" s="232"/>
      <c r="AH299" s="232"/>
      <c r="AI299" s="232"/>
      <c r="AJ299" s="232"/>
      <c r="AK299" s="232"/>
      <c r="AL299" s="232"/>
      <c r="AM299" s="232"/>
      <c r="AN299" s="232"/>
      <c r="AO299" s="232"/>
      <c r="AP299" s="232"/>
      <c r="AQ299" s="232"/>
      <c r="AR299" s="232"/>
      <c r="AS299" s="226">
        <v>3</v>
      </c>
    </row>
    <row r="300" spans="1:45">
      <c r="A300" s="237"/>
      <c r="B300" s="228">
        <v>1</v>
      </c>
      <c r="C300" s="240">
        <v>1</v>
      </c>
      <c r="D300" s="277">
        <v>0.105</v>
      </c>
      <c r="E300" s="242"/>
      <c r="F300" s="243"/>
      <c r="G300" s="243"/>
      <c r="H300" s="243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  <c r="AJ300" s="243"/>
      <c r="AK300" s="243"/>
      <c r="AL300" s="243"/>
      <c r="AM300" s="243"/>
      <c r="AN300" s="243"/>
      <c r="AO300" s="243"/>
      <c r="AP300" s="243"/>
      <c r="AQ300" s="243"/>
      <c r="AR300" s="243"/>
      <c r="AS300" s="244">
        <v>1</v>
      </c>
    </row>
    <row r="301" spans="1:45">
      <c r="A301" s="237"/>
      <c r="B301" s="234">
        <v>1</v>
      </c>
      <c r="C301" s="235">
        <v>2</v>
      </c>
      <c r="D301" s="278">
        <v>0.107</v>
      </c>
      <c r="E301" s="242"/>
      <c r="F301" s="243"/>
      <c r="G301" s="243"/>
      <c r="H301" s="243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  <c r="AJ301" s="243"/>
      <c r="AK301" s="243"/>
      <c r="AL301" s="243"/>
      <c r="AM301" s="243"/>
      <c r="AN301" s="243"/>
      <c r="AO301" s="243"/>
      <c r="AP301" s="243"/>
      <c r="AQ301" s="243"/>
      <c r="AR301" s="243"/>
      <c r="AS301" s="244">
        <v>5</v>
      </c>
    </row>
    <row r="302" spans="1:45">
      <c r="A302" s="237"/>
      <c r="B302" s="246" t="s">
        <v>142</v>
      </c>
      <c r="C302" s="247"/>
      <c r="D302" s="248">
        <v>0.106</v>
      </c>
      <c r="E302" s="242"/>
      <c r="F302" s="243"/>
      <c r="G302" s="243"/>
      <c r="H302" s="243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  <c r="AJ302" s="243"/>
      <c r="AK302" s="243"/>
      <c r="AL302" s="243"/>
      <c r="AM302" s="243"/>
      <c r="AN302" s="243"/>
      <c r="AO302" s="243"/>
      <c r="AP302" s="243"/>
      <c r="AQ302" s="243"/>
      <c r="AR302" s="243"/>
      <c r="AS302" s="244">
        <v>16</v>
      </c>
    </row>
    <row r="303" spans="1:45">
      <c r="A303" s="237"/>
      <c r="B303" s="232" t="s">
        <v>143</v>
      </c>
      <c r="C303" s="237"/>
      <c r="D303" s="249">
        <v>0.106</v>
      </c>
      <c r="E303" s="242"/>
      <c r="F303" s="243"/>
      <c r="G303" s="243"/>
      <c r="H303" s="243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  <c r="AJ303" s="243"/>
      <c r="AK303" s="243"/>
      <c r="AL303" s="243"/>
      <c r="AM303" s="243"/>
      <c r="AN303" s="243"/>
      <c r="AO303" s="243"/>
      <c r="AP303" s="243"/>
      <c r="AQ303" s="243"/>
      <c r="AR303" s="243"/>
      <c r="AS303" s="244">
        <v>0.106</v>
      </c>
    </row>
    <row r="304" spans="1:45">
      <c r="A304" s="237"/>
      <c r="B304" s="232" t="s">
        <v>144</v>
      </c>
      <c r="C304" s="237"/>
      <c r="D304" s="249">
        <v>1.4142135623730963E-3</v>
      </c>
      <c r="E304" s="242"/>
      <c r="F304" s="243"/>
      <c r="G304" s="243"/>
      <c r="H304" s="243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  <c r="AJ304" s="243"/>
      <c r="AK304" s="243"/>
      <c r="AL304" s="243"/>
      <c r="AM304" s="243"/>
      <c r="AN304" s="243"/>
      <c r="AO304" s="243"/>
      <c r="AP304" s="243"/>
      <c r="AQ304" s="243"/>
      <c r="AR304" s="243"/>
      <c r="AS304" s="244">
        <v>11</v>
      </c>
    </row>
    <row r="305" spans="1:45">
      <c r="A305" s="237"/>
      <c r="B305" s="232" t="s">
        <v>93</v>
      </c>
      <c r="C305" s="237"/>
      <c r="D305" s="101">
        <v>1.3341637380878268E-2</v>
      </c>
      <c r="E305" s="231"/>
      <c r="F305" s="232"/>
      <c r="G305" s="232"/>
      <c r="H305" s="232"/>
      <c r="I305" s="232"/>
      <c r="J305" s="232"/>
      <c r="K305" s="232"/>
      <c r="L305" s="232"/>
      <c r="M305" s="232"/>
      <c r="N305" s="232"/>
      <c r="O305" s="232"/>
      <c r="P305" s="232"/>
      <c r="Q305" s="232"/>
      <c r="R305" s="232"/>
      <c r="S305" s="232"/>
      <c r="T305" s="232"/>
      <c r="U305" s="232"/>
      <c r="V305" s="232"/>
      <c r="W305" s="232"/>
      <c r="X305" s="232"/>
      <c r="Y305" s="232"/>
      <c r="Z305" s="232"/>
      <c r="AA305" s="232"/>
      <c r="AB305" s="232"/>
      <c r="AC305" s="232"/>
      <c r="AD305" s="232"/>
      <c r="AE305" s="232"/>
      <c r="AF305" s="232"/>
      <c r="AG305" s="232"/>
      <c r="AH305" s="232"/>
      <c r="AI305" s="232"/>
      <c r="AJ305" s="232"/>
      <c r="AK305" s="232"/>
      <c r="AL305" s="232"/>
      <c r="AM305" s="232"/>
      <c r="AN305" s="232"/>
      <c r="AO305" s="232"/>
      <c r="AP305" s="232"/>
      <c r="AQ305" s="232"/>
      <c r="AR305" s="232"/>
      <c r="AS305" s="250"/>
    </row>
    <row r="306" spans="1:45">
      <c r="A306" s="237"/>
      <c r="B306" s="232" t="s">
        <v>145</v>
      </c>
      <c r="C306" s="237"/>
      <c r="D306" s="101">
        <v>0</v>
      </c>
      <c r="E306" s="231"/>
      <c r="F306" s="232"/>
      <c r="G306" s="232"/>
      <c r="H306" s="232"/>
      <c r="I306" s="232"/>
      <c r="J306" s="232"/>
      <c r="K306" s="232"/>
      <c r="L306" s="232"/>
      <c r="M306" s="232"/>
      <c r="N306" s="232"/>
      <c r="O306" s="232"/>
      <c r="P306" s="232"/>
      <c r="Q306" s="232"/>
      <c r="R306" s="232"/>
      <c r="S306" s="232"/>
      <c r="T306" s="232"/>
      <c r="U306" s="232"/>
      <c r="V306" s="232"/>
      <c r="W306" s="232"/>
      <c r="X306" s="232"/>
      <c r="Y306" s="232"/>
      <c r="Z306" s="232"/>
      <c r="AA306" s="232"/>
      <c r="AB306" s="232"/>
      <c r="AC306" s="232"/>
      <c r="AD306" s="232"/>
      <c r="AE306" s="232"/>
      <c r="AF306" s="232"/>
      <c r="AG306" s="232"/>
      <c r="AH306" s="232"/>
      <c r="AI306" s="232"/>
      <c r="AJ306" s="232"/>
      <c r="AK306" s="232"/>
      <c r="AL306" s="232"/>
      <c r="AM306" s="232"/>
      <c r="AN306" s="232"/>
      <c r="AO306" s="232"/>
      <c r="AP306" s="232"/>
      <c r="AQ306" s="232"/>
      <c r="AR306" s="232"/>
      <c r="AS306" s="250"/>
    </row>
    <row r="307" spans="1:45">
      <c r="A307" s="237"/>
      <c r="B307" s="251" t="s">
        <v>245</v>
      </c>
      <c r="C307" s="252"/>
      <c r="D307" s="253" t="s">
        <v>246</v>
      </c>
      <c r="E307" s="231"/>
      <c r="F307" s="232"/>
      <c r="G307" s="232"/>
      <c r="H307" s="232"/>
      <c r="I307" s="232"/>
      <c r="J307" s="232"/>
      <c r="K307" s="232"/>
      <c r="L307" s="232"/>
      <c r="M307" s="232"/>
      <c r="N307" s="232"/>
      <c r="O307" s="232"/>
      <c r="P307" s="232"/>
      <c r="Q307" s="232"/>
      <c r="R307" s="232"/>
      <c r="S307" s="232"/>
      <c r="T307" s="232"/>
      <c r="U307" s="232"/>
      <c r="V307" s="232"/>
      <c r="W307" s="232"/>
      <c r="X307" s="232"/>
      <c r="Y307" s="232"/>
      <c r="Z307" s="232"/>
      <c r="AA307" s="232"/>
      <c r="AB307" s="232"/>
      <c r="AC307" s="232"/>
      <c r="AD307" s="232"/>
      <c r="AE307" s="232"/>
      <c r="AF307" s="232"/>
      <c r="AG307" s="232"/>
      <c r="AH307" s="232"/>
      <c r="AI307" s="232"/>
      <c r="AJ307" s="232"/>
      <c r="AK307" s="232"/>
      <c r="AL307" s="232"/>
      <c r="AM307" s="232"/>
      <c r="AN307" s="232"/>
      <c r="AO307" s="232"/>
      <c r="AP307" s="232"/>
      <c r="AQ307" s="232"/>
      <c r="AR307" s="232"/>
      <c r="AS307" s="250"/>
    </row>
    <row r="308" spans="1:45">
      <c r="B308" s="254"/>
      <c r="C308" s="246"/>
      <c r="D308" s="255"/>
      <c r="AS308" s="250"/>
    </row>
    <row r="309" spans="1:45" ht="15">
      <c r="B309" s="225" t="s">
        <v>268</v>
      </c>
      <c r="AS309" s="226" t="s">
        <v>147</v>
      </c>
    </row>
    <row r="310" spans="1:45" ht="15">
      <c r="A310" s="256" t="s">
        <v>26</v>
      </c>
      <c r="B310" s="228" t="s">
        <v>113</v>
      </c>
      <c r="C310" s="229" t="s">
        <v>114</v>
      </c>
      <c r="D310" s="230" t="s">
        <v>128</v>
      </c>
      <c r="E310" s="231"/>
      <c r="F310" s="232"/>
      <c r="G310" s="232"/>
      <c r="H310" s="232"/>
      <c r="I310" s="232"/>
      <c r="J310" s="232"/>
      <c r="K310" s="232"/>
      <c r="L310" s="232"/>
      <c r="M310" s="232"/>
      <c r="N310" s="232"/>
      <c r="O310" s="232"/>
      <c r="P310" s="232"/>
      <c r="Q310" s="232"/>
      <c r="R310" s="232"/>
      <c r="S310" s="232"/>
      <c r="T310" s="232"/>
      <c r="U310" s="232"/>
      <c r="V310" s="232"/>
      <c r="W310" s="232"/>
      <c r="X310" s="232"/>
      <c r="Y310" s="232"/>
      <c r="Z310" s="232"/>
      <c r="AA310" s="232"/>
      <c r="AB310" s="232"/>
      <c r="AC310" s="232"/>
      <c r="AD310" s="232"/>
      <c r="AE310" s="232"/>
      <c r="AF310" s="232"/>
      <c r="AG310" s="232"/>
      <c r="AH310" s="232"/>
      <c r="AI310" s="232"/>
      <c r="AJ310" s="232"/>
      <c r="AK310" s="232"/>
      <c r="AL310" s="232"/>
      <c r="AM310" s="232"/>
      <c r="AN310" s="232"/>
      <c r="AO310" s="232"/>
      <c r="AP310" s="232"/>
      <c r="AQ310" s="232"/>
      <c r="AR310" s="232"/>
      <c r="AS310" s="226">
        <v>1</v>
      </c>
    </row>
    <row r="311" spans="1:45">
      <c r="A311" s="237"/>
      <c r="B311" s="234" t="s">
        <v>129</v>
      </c>
      <c r="C311" s="235" t="s">
        <v>129</v>
      </c>
      <c r="D311" s="236" t="s">
        <v>130</v>
      </c>
      <c r="E311" s="231"/>
      <c r="F311" s="232"/>
      <c r="G311" s="232"/>
      <c r="H311" s="232"/>
      <c r="I311" s="232"/>
      <c r="J311" s="232"/>
      <c r="K311" s="232"/>
      <c r="L311" s="232"/>
      <c r="M311" s="232"/>
      <c r="N311" s="232"/>
      <c r="O311" s="232"/>
      <c r="P311" s="232"/>
      <c r="Q311" s="232"/>
      <c r="R311" s="232"/>
      <c r="S311" s="232"/>
      <c r="T311" s="232"/>
      <c r="U311" s="232"/>
      <c r="V311" s="232"/>
      <c r="W311" s="232"/>
      <c r="X311" s="232"/>
      <c r="Y311" s="232"/>
      <c r="Z311" s="232"/>
      <c r="AA311" s="232"/>
      <c r="AB311" s="232"/>
      <c r="AC311" s="232"/>
      <c r="AD311" s="232"/>
      <c r="AE311" s="232"/>
      <c r="AF311" s="232"/>
      <c r="AG311" s="232"/>
      <c r="AH311" s="232"/>
      <c r="AI311" s="232"/>
      <c r="AJ311" s="232"/>
      <c r="AK311" s="232"/>
      <c r="AL311" s="232"/>
      <c r="AM311" s="232"/>
      <c r="AN311" s="232"/>
      <c r="AO311" s="232"/>
      <c r="AP311" s="232"/>
      <c r="AQ311" s="232"/>
      <c r="AR311" s="232"/>
      <c r="AS311" s="226" t="s">
        <v>3</v>
      </c>
    </row>
    <row r="312" spans="1:45">
      <c r="A312" s="237"/>
      <c r="B312" s="234"/>
      <c r="C312" s="235"/>
      <c r="D312" s="238" t="s">
        <v>244</v>
      </c>
      <c r="E312" s="231"/>
      <c r="F312" s="232"/>
      <c r="G312" s="232"/>
      <c r="H312" s="232"/>
      <c r="I312" s="232"/>
      <c r="J312" s="232"/>
      <c r="K312" s="232"/>
      <c r="L312" s="232"/>
      <c r="M312" s="232"/>
      <c r="N312" s="232"/>
      <c r="O312" s="232"/>
      <c r="P312" s="232"/>
      <c r="Q312" s="232"/>
      <c r="R312" s="232"/>
      <c r="S312" s="232"/>
      <c r="T312" s="232"/>
      <c r="U312" s="232"/>
      <c r="V312" s="232"/>
      <c r="W312" s="232"/>
      <c r="X312" s="232"/>
      <c r="Y312" s="232"/>
      <c r="Z312" s="232"/>
      <c r="AA312" s="232"/>
      <c r="AB312" s="232"/>
      <c r="AC312" s="232"/>
      <c r="AD312" s="232"/>
      <c r="AE312" s="232"/>
      <c r="AF312" s="232"/>
      <c r="AG312" s="232"/>
      <c r="AH312" s="232"/>
      <c r="AI312" s="232"/>
      <c r="AJ312" s="232"/>
      <c r="AK312" s="232"/>
      <c r="AL312" s="232"/>
      <c r="AM312" s="232"/>
      <c r="AN312" s="232"/>
      <c r="AO312" s="232"/>
      <c r="AP312" s="232"/>
      <c r="AQ312" s="232"/>
      <c r="AR312" s="232"/>
      <c r="AS312" s="226">
        <v>2</v>
      </c>
    </row>
    <row r="313" spans="1:45">
      <c r="A313" s="237"/>
      <c r="B313" s="234"/>
      <c r="C313" s="235"/>
      <c r="D313" s="239"/>
      <c r="E313" s="231"/>
      <c r="F313" s="232"/>
      <c r="G313" s="232"/>
      <c r="H313" s="232"/>
      <c r="I313" s="232"/>
      <c r="J313" s="232"/>
      <c r="K313" s="232"/>
      <c r="L313" s="232"/>
      <c r="M313" s="232"/>
      <c r="N313" s="232"/>
      <c r="O313" s="232"/>
      <c r="P313" s="232"/>
      <c r="Q313" s="232"/>
      <c r="R313" s="232"/>
      <c r="S313" s="232"/>
      <c r="T313" s="232"/>
      <c r="U313" s="232"/>
      <c r="V313" s="232"/>
      <c r="W313" s="232"/>
      <c r="X313" s="232"/>
      <c r="Y313" s="232"/>
      <c r="Z313" s="232"/>
      <c r="AA313" s="232"/>
      <c r="AB313" s="232"/>
      <c r="AC313" s="232"/>
      <c r="AD313" s="232"/>
      <c r="AE313" s="232"/>
      <c r="AF313" s="232"/>
      <c r="AG313" s="232"/>
      <c r="AH313" s="232"/>
      <c r="AI313" s="232"/>
      <c r="AJ313" s="232"/>
      <c r="AK313" s="232"/>
      <c r="AL313" s="232"/>
      <c r="AM313" s="232"/>
      <c r="AN313" s="232"/>
      <c r="AO313" s="232"/>
      <c r="AP313" s="232"/>
      <c r="AQ313" s="232"/>
      <c r="AR313" s="232"/>
      <c r="AS313" s="226">
        <v>2</v>
      </c>
    </row>
    <row r="314" spans="1:45">
      <c r="A314" s="237"/>
      <c r="B314" s="228">
        <v>1</v>
      </c>
      <c r="C314" s="240">
        <v>1</v>
      </c>
      <c r="D314" s="257">
        <v>1.4</v>
      </c>
      <c r="E314" s="231"/>
      <c r="F314" s="232"/>
      <c r="G314" s="232"/>
      <c r="H314" s="232"/>
      <c r="I314" s="232"/>
      <c r="J314" s="232"/>
      <c r="K314" s="232"/>
      <c r="L314" s="232"/>
      <c r="M314" s="232"/>
      <c r="N314" s="232"/>
      <c r="O314" s="232"/>
      <c r="P314" s="232"/>
      <c r="Q314" s="232"/>
      <c r="R314" s="232"/>
      <c r="S314" s="232"/>
      <c r="T314" s="232"/>
      <c r="U314" s="232"/>
      <c r="V314" s="232"/>
      <c r="W314" s="232"/>
      <c r="X314" s="232"/>
      <c r="Y314" s="232"/>
      <c r="Z314" s="232"/>
      <c r="AA314" s="232"/>
      <c r="AB314" s="232"/>
      <c r="AC314" s="232"/>
      <c r="AD314" s="232"/>
      <c r="AE314" s="232"/>
      <c r="AF314" s="232"/>
      <c r="AG314" s="232"/>
      <c r="AH314" s="232"/>
      <c r="AI314" s="232"/>
      <c r="AJ314" s="232"/>
      <c r="AK314" s="232"/>
      <c r="AL314" s="232"/>
      <c r="AM314" s="232"/>
      <c r="AN314" s="232"/>
      <c r="AO314" s="232"/>
      <c r="AP314" s="232"/>
      <c r="AQ314" s="232"/>
      <c r="AR314" s="232"/>
      <c r="AS314" s="226">
        <v>1</v>
      </c>
    </row>
    <row r="315" spans="1:45">
      <c r="A315" s="237"/>
      <c r="B315" s="234">
        <v>1</v>
      </c>
      <c r="C315" s="235">
        <v>2</v>
      </c>
      <c r="D315" s="258">
        <v>1</v>
      </c>
      <c r="E315" s="231"/>
      <c r="F315" s="232"/>
      <c r="G315" s="232"/>
      <c r="H315" s="232"/>
      <c r="I315" s="232"/>
      <c r="J315" s="232"/>
      <c r="K315" s="232"/>
      <c r="L315" s="232"/>
      <c r="M315" s="232"/>
      <c r="N315" s="232"/>
      <c r="O315" s="232"/>
      <c r="P315" s="232"/>
      <c r="Q315" s="232"/>
      <c r="R315" s="232"/>
      <c r="S315" s="232"/>
      <c r="T315" s="232"/>
      <c r="U315" s="232"/>
      <c r="V315" s="232"/>
      <c r="W315" s="232"/>
      <c r="X315" s="232"/>
      <c r="Y315" s="232"/>
      <c r="Z315" s="232"/>
      <c r="AA315" s="232"/>
      <c r="AB315" s="232"/>
      <c r="AC315" s="232"/>
      <c r="AD315" s="232"/>
      <c r="AE315" s="232"/>
      <c r="AF315" s="232"/>
      <c r="AG315" s="232"/>
      <c r="AH315" s="232"/>
      <c r="AI315" s="232"/>
      <c r="AJ315" s="232"/>
      <c r="AK315" s="232"/>
      <c r="AL315" s="232"/>
      <c r="AM315" s="232"/>
      <c r="AN315" s="232"/>
      <c r="AO315" s="232"/>
      <c r="AP315" s="232"/>
      <c r="AQ315" s="232"/>
      <c r="AR315" s="232"/>
      <c r="AS315" s="226">
        <v>6</v>
      </c>
    </row>
    <row r="316" spans="1:45">
      <c r="A316" s="237"/>
      <c r="B316" s="246" t="s">
        <v>142</v>
      </c>
      <c r="C316" s="247"/>
      <c r="D316" s="259">
        <v>1.2</v>
      </c>
      <c r="E316" s="231"/>
      <c r="F316" s="232"/>
      <c r="G316" s="232"/>
      <c r="H316" s="232"/>
      <c r="I316" s="232"/>
      <c r="J316" s="232"/>
      <c r="K316" s="232"/>
      <c r="L316" s="232"/>
      <c r="M316" s="232"/>
      <c r="N316" s="232"/>
      <c r="O316" s="232"/>
      <c r="P316" s="232"/>
      <c r="Q316" s="232"/>
      <c r="R316" s="232"/>
      <c r="S316" s="232"/>
      <c r="T316" s="232"/>
      <c r="U316" s="232"/>
      <c r="V316" s="232"/>
      <c r="W316" s="232"/>
      <c r="X316" s="232"/>
      <c r="Y316" s="232"/>
      <c r="Z316" s="232"/>
      <c r="AA316" s="232"/>
      <c r="AB316" s="232"/>
      <c r="AC316" s="232"/>
      <c r="AD316" s="232"/>
      <c r="AE316" s="232"/>
      <c r="AF316" s="232"/>
      <c r="AG316" s="232"/>
      <c r="AH316" s="232"/>
      <c r="AI316" s="232"/>
      <c r="AJ316" s="232"/>
      <c r="AK316" s="232"/>
      <c r="AL316" s="232"/>
      <c r="AM316" s="232"/>
      <c r="AN316" s="232"/>
      <c r="AO316" s="232"/>
      <c r="AP316" s="232"/>
      <c r="AQ316" s="232"/>
      <c r="AR316" s="232"/>
      <c r="AS316" s="226">
        <v>16</v>
      </c>
    </row>
    <row r="317" spans="1:45">
      <c r="A317" s="237"/>
      <c r="B317" s="232" t="s">
        <v>143</v>
      </c>
      <c r="C317" s="237"/>
      <c r="D317" s="260">
        <v>1.2</v>
      </c>
      <c r="E317" s="231"/>
      <c r="F317" s="232"/>
      <c r="G317" s="232"/>
      <c r="H317" s="232"/>
      <c r="I317" s="232"/>
      <c r="J317" s="232"/>
      <c r="K317" s="232"/>
      <c r="L317" s="232"/>
      <c r="M317" s="232"/>
      <c r="N317" s="232"/>
      <c r="O317" s="232"/>
      <c r="P317" s="232"/>
      <c r="Q317" s="232"/>
      <c r="R317" s="232"/>
      <c r="S317" s="232"/>
      <c r="T317" s="232"/>
      <c r="U317" s="232"/>
      <c r="V317" s="232"/>
      <c r="W317" s="232"/>
      <c r="X317" s="232"/>
      <c r="Y317" s="232"/>
      <c r="Z317" s="232"/>
      <c r="AA317" s="232"/>
      <c r="AB317" s="232"/>
      <c r="AC317" s="232"/>
      <c r="AD317" s="232"/>
      <c r="AE317" s="232"/>
      <c r="AF317" s="232"/>
      <c r="AG317" s="232"/>
      <c r="AH317" s="232"/>
      <c r="AI317" s="232"/>
      <c r="AJ317" s="232"/>
      <c r="AK317" s="232"/>
      <c r="AL317" s="232"/>
      <c r="AM317" s="232"/>
      <c r="AN317" s="232"/>
      <c r="AO317" s="232"/>
      <c r="AP317" s="232"/>
      <c r="AQ317" s="232"/>
      <c r="AR317" s="232"/>
      <c r="AS317" s="226">
        <v>1.2</v>
      </c>
    </row>
    <row r="318" spans="1:45">
      <c r="A318" s="237"/>
      <c r="B318" s="232" t="s">
        <v>144</v>
      </c>
      <c r="C318" s="237"/>
      <c r="D318" s="249">
        <v>0.28284271247461912</v>
      </c>
      <c r="E318" s="231"/>
      <c r="F318" s="232"/>
      <c r="G318" s="232"/>
      <c r="H318" s="232"/>
      <c r="I318" s="232"/>
      <c r="J318" s="232"/>
      <c r="K318" s="232"/>
      <c r="L318" s="232"/>
      <c r="M318" s="232"/>
      <c r="N318" s="232"/>
      <c r="O318" s="232"/>
      <c r="P318" s="232"/>
      <c r="Q318" s="232"/>
      <c r="R318" s="232"/>
      <c r="S318" s="232"/>
      <c r="T318" s="232"/>
      <c r="U318" s="232"/>
      <c r="V318" s="232"/>
      <c r="W318" s="232"/>
      <c r="X318" s="232"/>
      <c r="Y318" s="232"/>
      <c r="Z318" s="232"/>
      <c r="AA318" s="232"/>
      <c r="AB318" s="232"/>
      <c r="AC318" s="232"/>
      <c r="AD318" s="232"/>
      <c r="AE318" s="232"/>
      <c r="AF318" s="232"/>
      <c r="AG318" s="232"/>
      <c r="AH318" s="232"/>
      <c r="AI318" s="232"/>
      <c r="AJ318" s="232"/>
      <c r="AK318" s="232"/>
      <c r="AL318" s="232"/>
      <c r="AM318" s="232"/>
      <c r="AN318" s="232"/>
      <c r="AO318" s="232"/>
      <c r="AP318" s="232"/>
      <c r="AQ318" s="232"/>
      <c r="AR318" s="232"/>
      <c r="AS318" s="226">
        <v>12</v>
      </c>
    </row>
    <row r="319" spans="1:45">
      <c r="A319" s="237"/>
      <c r="B319" s="232" t="s">
        <v>93</v>
      </c>
      <c r="C319" s="237"/>
      <c r="D319" s="101">
        <v>0.23570226039551595</v>
      </c>
      <c r="E319" s="231"/>
      <c r="F319" s="232"/>
      <c r="G319" s="232"/>
      <c r="H319" s="232"/>
      <c r="I319" s="232"/>
      <c r="J319" s="232"/>
      <c r="K319" s="232"/>
      <c r="L319" s="232"/>
      <c r="M319" s="232"/>
      <c r="N319" s="232"/>
      <c r="O319" s="232"/>
      <c r="P319" s="232"/>
      <c r="Q319" s="232"/>
      <c r="R319" s="232"/>
      <c r="S319" s="232"/>
      <c r="T319" s="232"/>
      <c r="U319" s="232"/>
      <c r="V319" s="232"/>
      <c r="W319" s="232"/>
      <c r="X319" s="232"/>
      <c r="Y319" s="232"/>
      <c r="Z319" s="232"/>
      <c r="AA319" s="232"/>
      <c r="AB319" s="232"/>
      <c r="AC319" s="232"/>
      <c r="AD319" s="232"/>
      <c r="AE319" s="232"/>
      <c r="AF319" s="232"/>
      <c r="AG319" s="232"/>
      <c r="AH319" s="232"/>
      <c r="AI319" s="232"/>
      <c r="AJ319" s="232"/>
      <c r="AK319" s="232"/>
      <c r="AL319" s="232"/>
      <c r="AM319" s="232"/>
      <c r="AN319" s="232"/>
      <c r="AO319" s="232"/>
      <c r="AP319" s="232"/>
      <c r="AQ319" s="232"/>
      <c r="AR319" s="232"/>
      <c r="AS319" s="250"/>
    </row>
    <row r="320" spans="1:45">
      <c r="A320" s="237"/>
      <c r="B320" s="232" t="s">
        <v>145</v>
      </c>
      <c r="C320" s="237"/>
      <c r="D320" s="101">
        <v>0</v>
      </c>
      <c r="E320" s="231"/>
      <c r="F320" s="232"/>
      <c r="G320" s="232"/>
      <c r="H320" s="232"/>
      <c r="I320" s="232"/>
      <c r="J320" s="232"/>
      <c r="K320" s="232"/>
      <c r="L320" s="232"/>
      <c r="M320" s="232"/>
      <c r="N320" s="232"/>
      <c r="O320" s="232"/>
      <c r="P320" s="232"/>
      <c r="Q320" s="232"/>
      <c r="R320" s="232"/>
      <c r="S320" s="232"/>
      <c r="T320" s="232"/>
      <c r="U320" s="232"/>
      <c r="V320" s="232"/>
      <c r="W320" s="232"/>
      <c r="X320" s="232"/>
      <c r="Y320" s="232"/>
      <c r="Z320" s="232"/>
      <c r="AA320" s="232"/>
      <c r="AB320" s="232"/>
      <c r="AC320" s="232"/>
      <c r="AD320" s="232"/>
      <c r="AE320" s="232"/>
      <c r="AF320" s="232"/>
      <c r="AG320" s="232"/>
      <c r="AH320" s="232"/>
      <c r="AI320" s="232"/>
      <c r="AJ320" s="232"/>
      <c r="AK320" s="232"/>
      <c r="AL320" s="232"/>
      <c r="AM320" s="232"/>
      <c r="AN320" s="232"/>
      <c r="AO320" s="232"/>
      <c r="AP320" s="232"/>
      <c r="AQ320" s="232"/>
      <c r="AR320" s="232"/>
      <c r="AS320" s="250"/>
    </row>
    <row r="321" spans="1:45">
      <c r="A321" s="237"/>
      <c r="B321" s="251" t="s">
        <v>245</v>
      </c>
      <c r="C321" s="252"/>
      <c r="D321" s="253" t="s">
        <v>246</v>
      </c>
      <c r="E321" s="231"/>
      <c r="F321" s="232"/>
      <c r="G321" s="232"/>
      <c r="H321" s="232"/>
      <c r="I321" s="232"/>
      <c r="J321" s="232"/>
      <c r="K321" s="232"/>
      <c r="L321" s="232"/>
      <c r="M321" s="232"/>
      <c r="N321" s="232"/>
      <c r="O321" s="232"/>
      <c r="P321" s="232"/>
      <c r="Q321" s="232"/>
      <c r="R321" s="232"/>
      <c r="S321" s="232"/>
      <c r="T321" s="232"/>
      <c r="U321" s="232"/>
      <c r="V321" s="232"/>
      <c r="W321" s="232"/>
      <c r="X321" s="232"/>
      <c r="Y321" s="232"/>
      <c r="Z321" s="232"/>
      <c r="AA321" s="232"/>
      <c r="AB321" s="232"/>
      <c r="AC321" s="232"/>
      <c r="AD321" s="232"/>
      <c r="AE321" s="232"/>
      <c r="AF321" s="232"/>
      <c r="AG321" s="232"/>
      <c r="AH321" s="232"/>
      <c r="AI321" s="232"/>
      <c r="AJ321" s="232"/>
      <c r="AK321" s="232"/>
      <c r="AL321" s="232"/>
      <c r="AM321" s="232"/>
      <c r="AN321" s="232"/>
      <c r="AO321" s="232"/>
      <c r="AP321" s="232"/>
      <c r="AQ321" s="232"/>
      <c r="AR321" s="232"/>
      <c r="AS321" s="250"/>
    </row>
    <row r="322" spans="1:45">
      <c r="B322" s="254"/>
      <c r="C322" s="246"/>
      <c r="D322" s="255"/>
      <c r="AS322" s="250"/>
    </row>
    <row r="323" spans="1:45" ht="15">
      <c r="B323" s="225" t="s">
        <v>269</v>
      </c>
      <c r="AS323" s="226" t="s">
        <v>147</v>
      </c>
    </row>
    <row r="324" spans="1:45" ht="15">
      <c r="A324" s="256" t="s">
        <v>29</v>
      </c>
      <c r="B324" s="228" t="s">
        <v>113</v>
      </c>
      <c r="C324" s="229" t="s">
        <v>114</v>
      </c>
      <c r="D324" s="230" t="s">
        <v>128</v>
      </c>
      <c r="E324" s="231"/>
      <c r="F324" s="232"/>
      <c r="G324" s="232"/>
      <c r="H324" s="232"/>
      <c r="I324" s="232"/>
      <c r="J324" s="232"/>
      <c r="K324" s="232"/>
      <c r="L324" s="232"/>
      <c r="M324" s="232"/>
      <c r="N324" s="232"/>
      <c r="O324" s="232"/>
      <c r="P324" s="232"/>
      <c r="Q324" s="232"/>
      <c r="R324" s="232"/>
      <c r="S324" s="232"/>
      <c r="T324" s="232"/>
      <c r="U324" s="232"/>
      <c r="V324" s="232"/>
      <c r="W324" s="232"/>
      <c r="X324" s="232"/>
      <c r="Y324" s="232"/>
      <c r="Z324" s="232"/>
      <c r="AA324" s="232"/>
      <c r="AB324" s="232"/>
      <c r="AC324" s="232"/>
      <c r="AD324" s="232"/>
      <c r="AE324" s="232"/>
      <c r="AF324" s="232"/>
      <c r="AG324" s="232"/>
      <c r="AH324" s="232"/>
      <c r="AI324" s="232"/>
      <c r="AJ324" s="232"/>
      <c r="AK324" s="232"/>
      <c r="AL324" s="232"/>
      <c r="AM324" s="232"/>
      <c r="AN324" s="232"/>
      <c r="AO324" s="232"/>
      <c r="AP324" s="232"/>
      <c r="AQ324" s="232"/>
      <c r="AR324" s="232"/>
      <c r="AS324" s="226">
        <v>1</v>
      </c>
    </row>
    <row r="325" spans="1:45">
      <c r="A325" s="237"/>
      <c r="B325" s="234" t="s">
        <v>129</v>
      </c>
      <c r="C325" s="235" t="s">
        <v>129</v>
      </c>
      <c r="D325" s="236" t="s">
        <v>130</v>
      </c>
      <c r="E325" s="231"/>
      <c r="F325" s="232"/>
      <c r="G325" s="232"/>
      <c r="H325" s="232"/>
      <c r="I325" s="232"/>
      <c r="J325" s="232"/>
      <c r="K325" s="232"/>
      <c r="L325" s="232"/>
      <c r="M325" s="232"/>
      <c r="N325" s="232"/>
      <c r="O325" s="232"/>
      <c r="P325" s="232"/>
      <c r="Q325" s="232"/>
      <c r="R325" s="232"/>
      <c r="S325" s="232"/>
      <c r="T325" s="232"/>
      <c r="U325" s="232"/>
      <c r="V325" s="232"/>
      <c r="W325" s="232"/>
      <c r="X325" s="232"/>
      <c r="Y325" s="232"/>
      <c r="Z325" s="232"/>
      <c r="AA325" s="232"/>
      <c r="AB325" s="232"/>
      <c r="AC325" s="232"/>
      <c r="AD325" s="232"/>
      <c r="AE325" s="232"/>
      <c r="AF325" s="232"/>
      <c r="AG325" s="232"/>
      <c r="AH325" s="232"/>
      <c r="AI325" s="232"/>
      <c r="AJ325" s="232"/>
      <c r="AK325" s="232"/>
      <c r="AL325" s="232"/>
      <c r="AM325" s="232"/>
      <c r="AN325" s="232"/>
      <c r="AO325" s="232"/>
      <c r="AP325" s="232"/>
      <c r="AQ325" s="232"/>
      <c r="AR325" s="232"/>
      <c r="AS325" s="226" t="s">
        <v>3</v>
      </c>
    </row>
    <row r="326" spans="1:45">
      <c r="A326" s="237"/>
      <c r="B326" s="234"/>
      <c r="C326" s="235"/>
      <c r="D326" s="238" t="s">
        <v>244</v>
      </c>
      <c r="E326" s="231"/>
      <c r="F326" s="232"/>
      <c r="G326" s="232"/>
      <c r="H326" s="232"/>
      <c r="I326" s="232"/>
      <c r="J326" s="232"/>
      <c r="K326" s="232"/>
      <c r="L326" s="232"/>
      <c r="M326" s="232"/>
      <c r="N326" s="232"/>
      <c r="O326" s="232"/>
      <c r="P326" s="232"/>
      <c r="Q326" s="232"/>
      <c r="R326" s="232"/>
      <c r="S326" s="232"/>
      <c r="T326" s="232"/>
      <c r="U326" s="232"/>
      <c r="V326" s="232"/>
      <c r="W326" s="232"/>
      <c r="X326" s="232"/>
      <c r="Y326" s="232"/>
      <c r="Z326" s="232"/>
      <c r="AA326" s="232"/>
      <c r="AB326" s="232"/>
      <c r="AC326" s="232"/>
      <c r="AD326" s="232"/>
      <c r="AE326" s="232"/>
      <c r="AF326" s="232"/>
      <c r="AG326" s="232"/>
      <c r="AH326" s="232"/>
      <c r="AI326" s="232"/>
      <c r="AJ326" s="232"/>
      <c r="AK326" s="232"/>
      <c r="AL326" s="232"/>
      <c r="AM326" s="232"/>
      <c r="AN326" s="232"/>
      <c r="AO326" s="232"/>
      <c r="AP326" s="232"/>
      <c r="AQ326" s="232"/>
      <c r="AR326" s="232"/>
      <c r="AS326" s="226">
        <v>1</v>
      </c>
    </row>
    <row r="327" spans="1:45">
      <c r="A327" s="237"/>
      <c r="B327" s="234"/>
      <c r="C327" s="235"/>
      <c r="D327" s="239"/>
      <c r="E327" s="231"/>
      <c r="F327" s="232"/>
      <c r="G327" s="232"/>
      <c r="H327" s="232"/>
      <c r="I327" s="232"/>
      <c r="J327" s="232"/>
      <c r="K327" s="232"/>
      <c r="L327" s="232"/>
      <c r="M327" s="232"/>
      <c r="N327" s="232"/>
      <c r="O327" s="232"/>
      <c r="P327" s="232"/>
      <c r="Q327" s="232"/>
      <c r="R327" s="232"/>
      <c r="S327" s="232"/>
      <c r="T327" s="232"/>
      <c r="U327" s="232"/>
      <c r="V327" s="232"/>
      <c r="W327" s="232"/>
      <c r="X327" s="232"/>
      <c r="Y327" s="232"/>
      <c r="Z327" s="232"/>
      <c r="AA327" s="232"/>
      <c r="AB327" s="232"/>
      <c r="AC327" s="232"/>
      <c r="AD327" s="232"/>
      <c r="AE327" s="232"/>
      <c r="AF327" s="232"/>
      <c r="AG327" s="232"/>
      <c r="AH327" s="232"/>
      <c r="AI327" s="232"/>
      <c r="AJ327" s="232"/>
      <c r="AK327" s="232"/>
      <c r="AL327" s="232"/>
      <c r="AM327" s="232"/>
      <c r="AN327" s="232"/>
      <c r="AO327" s="232"/>
      <c r="AP327" s="232"/>
      <c r="AQ327" s="232"/>
      <c r="AR327" s="232"/>
      <c r="AS327" s="226">
        <v>1</v>
      </c>
    </row>
    <row r="328" spans="1:45">
      <c r="A328" s="237"/>
      <c r="B328" s="228">
        <v>1</v>
      </c>
      <c r="C328" s="240">
        <v>1</v>
      </c>
      <c r="D328" s="270">
        <v>18.3</v>
      </c>
      <c r="E328" s="271"/>
      <c r="F328" s="272"/>
      <c r="G328" s="272"/>
      <c r="H328" s="272"/>
      <c r="I328" s="272"/>
      <c r="J328" s="272"/>
      <c r="K328" s="272"/>
      <c r="L328" s="272"/>
      <c r="M328" s="272"/>
      <c r="N328" s="272"/>
      <c r="O328" s="272"/>
      <c r="P328" s="272"/>
      <c r="Q328" s="272"/>
      <c r="R328" s="272"/>
      <c r="S328" s="272"/>
      <c r="T328" s="272"/>
      <c r="U328" s="272"/>
      <c r="V328" s="272"/>
      <c r="W328" s="272"/>
      <c r="X328" s="272"/>
      <c r="Y328" s="272"/>
      <c r="Z328" s="272"/>
      <c r="AA328" s="272"/>
      <c r="AB328" s="272"/>
      <c r="AC328" s="272"/>
      <c r="AD328" s="272"/>
      <c r="AE328" s="272"/>
      <c r="AF328" s="272"/>
      <c r="AG328" s="272"/>
      <c r="AH328" s="272"/>
      <c r="AI328" s="272"/>
      <c r="AJ328" s="272"/>
      <c r="AK328" s="272"/>
      <c r="AL328" s="272"/>
      <c r="AM328" s="272"/>
      <c r="AN328" s="272"/>
      <c r="AO328" s="272"/>
      <c r="AP328" s="272"/>
      <c r="AQ328" s="272"/>
      <c r="AR328" s="272"/>
      <c r="AS328" s="273">
        <v>1</v>
      </c>
    </row>
    <row r="329" spans="1:45">
      <c r="A329" s="237"/>
      <c r="B329" s="234">
        <v>1</v>
      </c>
      <c r="C329" s="235">
        <v>2</v>
      </c>
      <c r="D329" s="274">
        <v>18.8</v>
      </c>
      <c r="E329" s="271"/>
      <c r="F329" s="272"/>
      <c r="G329" s="272"/>
      <c r="H329" s="272"/>
      <c r="I329" s="272"/>
      <c r="J329" s="272"/>
      <c r="K329" s="272"/>
      <c r="L329" s="272"/>
      <c r="M329" s="272"/>
      <c r="N329" s="272"/>
      <c r="O329" s="272"/>
      <c r="P329" s="272"/>
      <c r="Q329" s="272"/>
      <c r="R329" s="272"/>
      <c r="S329" s="272"/>
      <c r="T329" s="272"/>
      <c r="U329" s="272"/>
      <c r="V329" s="272"/>
      <c r="W329" s="272"/>
      <c r="X329" s="272"/>
      <c r="Y329" s="272"/>
      <c r="Z329" s="272"/>
      <c r="AA329" s="272"/>
      <c r="AB329" s="272"/>
      <c r="AC329" s="272"/>
      <c r="AD329" s="272"/>
      <c r="AE329" s="272"/>
      <c r="AF329" s="272"/>
      <c r="AG329" s="272"/>
      <c r="AH329" s="272"/>
      <c r="AI329" s="272"/>
      <c r="AJ329" s="272"/>
      <c r="AK329" s="272"/>
      <c r="AL329" s="272"/>
      <c r="AM329" s="272"/>
      <c r="AN329" s="272"/>
      <c r="AO329" s="272"/>
      <c r="AP329" s="272"/>
      <c r="AQ329" s="272"/>
      <c r="AR329" s="272"/>
      <c r="AS329" s="273">
        <v>7</v>
      </c>
    </row>
    <row r="330" spans="1:45">
      <c r="A330" s="237"/>
      <c r="B330" s="246" t="s">
        <v>142</v>
      </c>
      <c r="C330" s="247"/>
      <c r="D330" s="275">
        <v>18.55</v>
      </c>
      <c r="E330" s="271"/>
      <c r="F330" s="272"/>
      <c r="G330" s="272"/>
      <c r="H330" s="272"/>
      <c r="I330" s="272"/>
      <c r="J330" s="272"/>
      <c r="K330" s="272"/>
      <c r="L330" s="272"/>
      <c r="M330" s="272"/>
      <c r="N330" s="272"/>
      <c r="O330" s="272"/>
      <c r="P330" s="272"/>
      <c r="Q330" s="272"/>
      <c r="R330" s="272"/>
      <c r="S330" s="272"/>
      <c r="T330" s="272"/>
      <c r="U330" s="272"/>
      <c r="V330" s="272"/>
      <c r="W330" s="272"/>
      <c r="X330" s="272"/>
      <c r="Y330" s="272"/>
      <c r="Z330" s="272"/>
      <c r="AA330" s="272"/>
      <c r="AB330" s="272"/>
      <c r="AC330" s="272"/>
      <c r="AD330" s="272"/>
      <c r="AE330" s="272"/>
      <c r="AF330" s="272"/>
      <c r="AG330" s="272"/>
      <c r="AH330" s="272"/>
      <c r="AI330" s="272"/>
      <c r="AJ330" s="272"/>
      <c r="AK330" s="272"/>
      <c r="AL330" s="272"/>
      <c r="AM330" s="272"/>
      <c r="AN330" s="272"/>
      <c r="AO330" s="272"/>
      <c r="AP330" s="272"/>
      <c r="AQ330" s="272"/>
      <c r="AR330" s="272"/>
      <c r="AS330" s="273">
        <v>16</v>
      </c>
    </row>
    <row r="331" spans="1:45">
      <c r="A331" s="237"/>
      <c r="B331" s="232" t="s">
        <v>143</v>
      </c>
      <c r="C331" s="237"/>
      <c r="D331" s="276">
        <v>18.55</v>
      </c>
      <c r="E331" s="271"/>
      <c r="F331" s="272"/>
      <c r="G331" s="272"/>
      <c r="H331" s="272"/>
      <c r="I331" s="272"/>
      <c r="J331" s="272"/>
      <c r="K331" s="272"/>
      <c r="L331" s="272"/>
      <c r="M331" s="272"/>
      <c r="N331" s="272"/>
      <c r="O331" s="272"/>
      <c r="P331" s="272"/>
      <c r="Q331" s="272"/>
      <c r="R331" s="272"/>
      <c r="S331" s="272"/>
      <c r="T331" s="272"/>
      <c r="U331" s="272"/>
      <c r="V331" s="272"/>
      <c r="W331" s="272"/>
      <c r="X331" s="272"/>
      <c r="Y331" s="272"/>
      <c r="Z331" s="272"/>
      <c r="AA331" s="272"/>
      <c r="AB331" s="272"/>
      <c r="AC331" s="272"/>
      <c r="AD331" s="272"/>
      <c r="AE331" s="272"/>
      <c r="AF331" s="272"/>
      <c r="AG331" s="272"/>
      <c r="AH331" s="272"/>
      <c r="AI331" s="272"/>
      <c r="AJ331" s="272"/>
      <c r="AK331" s="272"/>
      <c r="AL331" s="272"/>
      <c r="AM331" s="272"/>
      <c r="AN331" s="272"/>
      <c r="AO331" s="272"/>
      <c r="AP331" s="272"/>
      <c r="AQ331" s="272"/>
      <c r="AR331" s="272"/>
      <c r="AS331" s="273">
        <v>18.55</v>
      </c>
    </row>
    <row r="332" spans="1:45">
      <c r="A332" s="237"/>
      <c r="B332" s="232" t="s">
        <v>144</v>
      </c>
      <c r="C332" s="237"/>
      <c r="D332" s="276">
        <v>0.35355339059327379</v>
      </c>
      <c r="E332" s="271"/>
      <c r="F332" s="272"/>
      <c r="G332" s="272"/>
      <c r="H332" s="272"/>
      <c r="I332" s="272"/>
      <c r="J332" s="272"/>
      <c r="K332" s="272"/>
      <c r="L332" s="272"/>
      <c r="M332" s="272"/>
      <c r="N332" s="272"/>
      <c r="O332" s="272"/>
      <c r="P332" s="272"/>
      <c r="Q332" s="272"/>
      <c r="R332" s="272"/>
      <c r="S332" s="272"/>
      <c r="T332" s="272"/>
      <c r="U332" s="272"/>
      <c r="V332" s="272"/>
      <c r="W332" s="272"/>
      <c r="X332" s="272"/>
      <c r="Y332" s="272"/>
      <c r="Z332" s="272"/>
      <c r="AA332" s="272"/>
      <c r="AB332" s="272"/>
      <c r="AC332" s="272"/>
      <c r="AD332" s="272"/>
      <c r="AE332" s="272"/>
      <c r="AF332" s="272"/>
      <c r="AG332" s="272"/>
      <c r="AH332" s="272"/>
      <c r="AI332" s="272"/>
      <c r="AJ332" s="272"/>
      <c r="AK332" s="272"/>
      <c r="AL332" s="272"/>
      <c r="AM332" s="272"/>
      <c r="AN332" s="272"/>
      <c r="AO332" s="272"/>
      <c r="AP332" s="272"/>
      <c r="AQ332" s="272"/>
      <c r="AR332" s="272"/>
      <c r="AS332" s="273">
        <v>13</v>
      </c>
    </row>
    <row r="333" spans="1:45">
      <c r="A333" s="237"/>
      <c r="B333" s="232" t="s">
        <v>93</v>
      </c>
      <c r="C333" s="237"/>
      <c r="D333" s="101">
        <v>1.9059481972683222E-2</v>
      </c>
      <c r="E333" s="231"/>
      <c r="F333" s="232"/>
      <c r="G333" s="232"/>
      <c r="H333" s="232"/>
      <c r="I333" s="232"/>
      <c r="J333" s="232"/>
      <c r="K333" s="232"/>
      <c r="L333" s="232"/>
      <c r="M333" s="232"/>
      <c r="N333" s="232"/>
      <c r="O333" s="232"/>
      <c r="P333" s="232"/>
      <c r="Q333" s="232"/>
      <c r="R333" s="232"/>
      <c r="S333" s="232"/>
      <c r="T333" s="232"/>
      <c r="U333" s="232"/>
      <c r="V333" s="232"/>
      <c r="W333" s="232"/>
      <c r="X333" s="232"/>
      <c r="Y333" s="232"/>
      <c r="Z333" s="232"/>
      <c r="AA333" s="232"/>
      <c r="AB333" s="232"/>
      <c r="AC333" s="232"/>
      <c r="AD333" s="232"/>
      <c r="AE333" s="232"/>
      <c r="AF333" s="232"/>
      <c r="AG333" s="232"/>
      <c r="AH333" s="232"/>
      <c r="AI333" s="232"/>
      <c r="AJ333" s="232"/>
      <c r="AK333" s="232"/>
      <c r="AL333" s="232"/>
      <c r="AM333" s="232"/>
      <c r="AN333" s="232"/>
      <c r="AO333" s="232"/>
      <c r="AP333" s="232"/>
      <c r="AQ333" s="232"/>
      <c r="AR333" s="232"/>
      <c r="AS333" s="250"/>
    </row>
    <row r="334" spans="1:45">
      <c r="A334" s="237"/>
      <c r="B334" s="232" t="s">
        <v>145</v>
      </c>
      <c r="C334" s="237"/>
      <c r="D334" s="101">
        <v>0</v>
      </c>
      <c r="E334" s="231"/>
      <c r="F334" s="232"/>
      <c r="G334" s="232"/>
      <c r="H334" s="232"/>
      <c r="I334" s="232"/>
      <c r="J334" s="232"/>
      <c r="K334" s="232"/>
      <c r="L334" s="232"/>
      <c r="M334" s="232"/>
      <c r="N334" s="232"/>
      <c r="O334" s="232"/>
      <c r="P334" s="232"/>
      <c r="Q334" s="232"/>
      <c r="R334" s="232"/>
      <c r="S334" s="232"/>
      <c r="T334" s="232"/>
      <c r="U334" s="232"/>
      <c r="V334" s="232"/>
      <c r="W334" s="232"/>
      <c r="X334" s="232"/>
      <c r="Y334" s="232"/>
      <c r="Z334" s="232"/>
      <c r="AA334" s="232"/>
      <c r="AB334" s="232"/>
      <c r="AC334" s="232"/>
      <c r="AD334" s="232"/>
      <c r="AE334" s="232"/>
      <c r="AF334" s="232"/>
      <c r="AG334" s="232"/>
      <c r="AH334" s="232"/>
      <c r="AI334" s="232"/>
      <c r="AJ334" s="232"/>
      <c r="AK334" s="232"/>
      <c r="AL334" s="232"/>
      <c r="AM334" s="232"/>
      <c r="AN334" s="232"/>
      <c r="AO334" s="232"/>
      <c r="AP334" s="232"/>
      <c r="AQ334" s="232"/>
      <c r="AR334" s="232"/>
      <c r="AS334" s="250"/>
    </row>
    <row r="335" spans="1:45">
      <c r="A335" s="237"/>
      <c r="B335" s="251" t="s">
        <v>245</v>
      </c>
      <c r="C335" s="252"/>
      <c r="D335" s="253" t="s">
        <v>246</v>
      </c>
      <c r="E335" s="231"/>
      <c r="F335" s="232"/>
      <c r="G335" s="232"/>
      <c r="H335" s="232"/>
      <c r="I335" s="232"/>
      <c r="J335" s="232"/>
      <c r="K335" s="232"/>
      <c r="L335" s="232"/>
      <c r="M335" s="232"/>
      <c r="N335" s="232"/>
      <c r="O335" s="232"/>
      <c r="P335" s="232"/>
      <c r="Q335" s="232"/>
      <c r="R335" s="232"/>
      <c r="S335" s="232"/>
      <c r="T335" s="232"/>
      <c r="U335" s="232"/>
      <c r="V335" s="232"/>
      <c r="W335" s="232"/>
      <c r="X335" s="232"/>
      <c r="Y335" s="232"/>
      <c r="Z335" s="232"/>
      <c r="AA335" s="232"/>
      <c r="AB335" s="232"/>
      <c r="AC335" s="232"/>
      <c r="AD335" s="232"/>
      <c r="AE335" s="232"/>
      <c r="AF335" s="232"/>
      <c r="AG335" s="232"/>
      <c r="AH335" s="232"/>
      <c r="AI335" s="232"/>
      <c r="AJ335" s="232"/>
      <c r="AK335" s="232"/>
      <c r="AL335" s="232"/>
      <c r="AM335" s="232"/>
      <c r="AN335" s="232"/>
      <c r="AO335" s="232"/>
      <c r="AP335" s="232"/>
      <c r="AQ335" s="232"/>
      <c r="AR335" s="232"/>
      <c r="AS335" s="250"/>
    </row>
    <row r="336" spans="1:45">
      <c r="B336" s="254"/>
      <c r="C336" s="246"/>
      <c r="D336" s="255"/>
      <c r="AS336" s="250"/>
    </row>
    <row r="337" spans="1:45" ht="15">
      <c r="B337" s="225" t="s">
        <v>270</v>
      </c>
      <c r="AS337" s="226" t="s">
        <v>147</v>
      </c>
    </row>
    <row r="338" spans="1:45" ht="15">
      <c r="A338" s="256" t="s">
        <v>31</v>
      </c>
      <c r="B338" s="228" t="s">
        <v>113</v>
      </c>
      <c r="C338" s="229" t="s">
        <v>114</v>
      </c>
      <c r="D338" s="230" t="s">
        <v>128</v>
      </c>
      <c r="E338" s="231"/>
      <c r="F338" s="232"/>
      <c r="G338" s="232"/>
      <c r="H338" s="232"/>
      <c r="I338" s="232"/>
      <c r="J338" s="232"/>
      <c r="K338" s="232"/>
      <c r="L338" s="232"/>
      <c r="M338" s="232"/>
      <c r="N338" s="232"/>
      <c r="O338" s="232"/>
      <c r="P338" s="232"/>
      <c r="Q338" s="232"/>
      <c r="R338" s="232"/>
      <c r="S338" s="232"/>
      <c r="T338" s="232"/>
      <c r="U338" s="232"/>
      <c r="V338" s="232"/>
      <c r="W338" s="232"/>
      <c r="X338" s="232"/>
      <c r="Y338" s="232"/>
      <c r="Z338" s="232"/>
      <c r="AA338" s="232"/>
      <c r="AB338" s="232"/>
      <c r="AC338" s="232"/>
      <c r="AD338" s="232"/>
      <c r="AE338" s="232"/>
      <c r="AF338" s="232"/>
      <c r="AG338" s="232"/>
      <c r="AH338" s="232"/>
      <c r="AI338" s="232"/>
      <c r="AJ338" s="232"/>
      <c r="AK338" s="232"/>
      <c r="AL338" s="232"/>
      <c r="AM338" s="232"/>
      <c r="AN338" s="232"/>
      <c r="AO338" s="232"/>
      <c r="AP338" s="232"/>
      <c r="AQ338" s="232"/>
      <c r="AR338" s="232"/>
      <c r="AS338" s="226">
        <v>1</v>
      </c>
    </row>
    <row r="339" spans="1:45">
      <c r="A339" s="237"/>
      <c r="B339" s="234" t="s">
        <v>129</v>
      </c>
      <c r="C339" s="235" t="s">
        <v>129</v>
      </c>
      <c r="D339" s="236" t="s">
        <v>130</v>
      </c>
      <c r="E339" s="231"/>
      <c r="F339" s="232"/>
      <c r="G339" s="232"/>
      <c r="H339" s="232"/>
      <c r="I339" s="232"/>
      <c r="J339" s="232"/>
      <c r="K339" s="232"/>
      <c r="L339" s="232"/>
      <c r="M339" s="232"/>
      <c r="N339" s="232"/>
      <c r="O339" s="232"/>
      <c r="P339" s="232"/>
      <c r="Q339" s="232"/>
      <c r="R339" s="232"/>
      <c r="S339" s="232"/>
      <c r="T339" s="232"/>
      <c r="U339" s="232"/>
      <c r="V339" s="232"/>
      <c r="W339" s="232"/>
      <c r="X339" s="232"/>
      <c r="Y339" s="232"/>
      <c r="Z339" s="232"/>
      <c r="AA339" s="232"/>
      <c r="AB339" s="232"/>
      <c r="AC339" s="232"/>
      <c r="AD339" s="232"/>
      <c r="AE339" s="232"/>
      <c r="AF339" s="232"/>
      <c r="AG339" s="232"/>
      <c r="AH339" s="232"/>
      <c r="AI339" s="232"/>
      <c r="AJ339" s="232"/>
      <c r="AK339" s="232"/>
      <c r="AL339" s="232"/>
      <c r="AM339" s="232"/>
      <c r="AN339" s="232"/>
      <c r="AO339" s="232"/>
      <c r="AP339" s="232"/>
      <c r="AQ339" s="232"/>
      <c r="AR339" s="232"/>
      <c r="AS339" s="226" t="s">
        <v>3</v>
      </c>
    </row>
    <row r="340" spans="1:45">
      <c r="A340" s="237"/>
      <c r="B340" s="234"/>
      <c r="C340" s="235"/>
      <c r="D340" s="238" t="s">
        <v>244</v>
      </c>
      <c r="E340" s="231"/>
      <c r="F340" s="232"/>
      <c r="G340" s="232"/>
      <c r="H340" s="232"/>
      <c r="I340" s="232"/>
      <c r="J340" s="232"/>
      <c r="K340" s="232"/>
      <c r="L340" s="232"/>
      <c r="M340" s="232"/>
      <c r="N340" s="232"/>
      <c r="O340" s="232"/>
      <c r="P340" s="232"/>
      <c r="Q340" s="232"/>
      <c r="R340" s="232"/>
      <c r="S340" s="232"/>
      <c r="T340" s="232"/>
      <c r="U340" s="232"/>
      <c r="V340" s="232"/>
      <c r="W340" s="232"/>
      <c r="X340" s="232"/>
      <c r="Y340" s="232"/>
      <c r="Z340" s="232"/>
      <c r="AA340" s="232"/>
      <c r="AB340" s="232"/>
      <c r="AC340" s="232"/>
      <c r="AD340" s="232"/>
      <c r="AE340" s="232"/>
      <c r="AF340" s="232"/>
      <c r="AG340" s="232"/>
      <c r="AH340" s="232"/>
      <c r="AI340" s="232"/>
      <c r="AJ340" s="232"/>
      <c r="AK340" s="232"/>
      <c r="AL340" s="232"/>
      <c r="AM340" s="232"/>
      <c r="AN340" s="232"/>
      <c r="AO340" s="232"/>
      <c r="AP340" s="232"/>
      <c r="AQ340" s="232"/>
      <c r="AR340" s="232"/>
      <c r="AS340" s="226">
        <v>1</v>
      </c>
    </row>
    <row r="341" spans="1:45">
      <c r="A341" s="237"/>
      <c r="B341" s="234"/>
      <c r="C341" s="235"/>
      <c r="D341" s="239"/>
      <c r="E341" s="231"/>
      <c r="F341" s="232"/>
      <c r="G341" s="232"/>
      <c r="H341" s="232"/>
      <c r="I341" s="232"/>
      <c r="J341" s="232"/>
      <c r="K341" s="232"/>
      <c r="L341" s="232"/>
      <c r="M341" s="232"/>
      <c r="N341" s="232"/>
      <c r="O341" s="232"/>
      <c r="P341" s="232"/>
      <c r="Q341" s="232"/>
      <c r="R341" s="232"/>
      <c r="S341" s="232"/>
      <c r="T341" s="232"/>
      <c r="U341" s="232"/>
      <c r="V341" s="232"/>
      <c r="W341" s="232"/>
      <c r="X341" s="232"/>
      <c r="Y341" s="232"/>
      <c r="Z341" s="232"/>
      <c r="AA341" s="232"/>
      <c r="AB341" s="232"/>
      <c r="AC341" s="232"/>
      <c r="AD341" s="232"/>
      <c r="AE341" s="232"/>
      <c r="AF341" s="232"/>
      <c r="AG341" s="232"/>
      <c r="AH341" s="232"/>
      <c r="AI341" s="232"/>
      <c r="AJ341" s="232"/>
      <c r="AK341" s="232"/>
      <c r="AL341" s="232"/>
      <c r="AM341" s="232"/>
      <c r="AN341" s="232"/>
      <c r="AO341" s="232"/>
      <c r="AP341" s="232"/>
      <c r="AQ341" s="232"/>
      <c r="AR341" s="232"/>
      <c r="AS341" s="226">
        <v>1</v>
      </c>
    </row>
    <row r="342" spans="1:45">
      <c r="A342" s="237"/>
      <c r="B342" s="228">
        <v>1</v>
      </c>
      <c r="C342" s="240">
        <v>1</v>
      </c>
      <c r="D342" s="270">
        <v>19.5</v>
      </c>
      <c r="E342" s="271"/>
      <c r="F342" s="272"/>
      <c r="G342" s="272"/>
      <c r="H342" s="272"/>
      <c r="I342" s="272"/>
      <c r="J342" s="272"/>
      <c r="K342" s="272"/>
      <c r="L342" s="272"/>
      <c r="M342" s="272"/>
      <c r="N342" s="272"/>
      <c r="O342" s="272"/>
      <c r="P342" s="272"/>
      <c r="Q342" s="272"/>
      <c r="R342" s="272"/>
      <c r="S342" s="272"/>
      <c r="T342" s="272"/>
      <c r="U342" s="272"/>
      <c r="V342" s="272"/>
      <c r="W342" s="272"/>
      <c r="X342" s="272"/>
      <c r="Y342" s="272"/>
      <c r="Z342" s="272"/>
      <c r="AA342" s="272"/>
      <c r="AB342" s="272"/>
      <c r="AC342" s="272"/>
      <c r="AD342" s="272"/>
      <c r="AE342" s="272"/>
      <c r="AF342" s="272"/>
      <c r="AG342" s="272"/>
      <c r="AH342" s="272"/>
      <c r="AI342" s="272"/>
      <c r="AJ342" s="272"/>
      <c r="AK342" s="272"/>
      <c r="AL342" s="272"/>
      <c r="AM342" s="272"/>
      <c r="AN342" s="272"/>
      <c r="AO342" s="272"/>
      <c r="AP342" s="272"/>
      <c r="AQ342" s="272"/>
      <c r="AR342" s="272"/>
      <c r="AS342" s="273">
        <v>1</v>
      </c>
    </row>
    <row r="343" spans="1:45">
      <c r="A343" s="237"/>
      <c r="B343" s="234">
        <v>1</v>
      </c>
      <c r="C343" s="235">
        <v>2</v>
      </c>
      <c r="D343" s="274">
        <v>20.399999999999999</v>
      </c>
      <c r="E343" s="271"/>
      <c r="F343" s="272"/>
      <c r="G343" s="272"/>
      <c r="H343" s="272"/>
      <c r="I343" s="272"/>
      <c r="J343" s="272"/>
      <c r="K343" s="272"/>
      <c r="L343" s="272"/>
      <c r="M343" s="272"/>
      <c r="N343" s="272"/>
      <c r="O343" s="272"/>
      <c r="P343" s="272"/>
      <c r="Q343" s="272"/>
      <c r="R343" s="272"/>
      <c r="S343" s="272"/>
      <c r="T343" s="272"/>
      <c r="U343" s="272"/>
      <c r="V343" s="272"/>
      <c r="W343" s="272"/>
      <c r="X343" s="272"/>
      <c r="Y343" s="272"/>
      <c r="Z343" s="272"/>
      <c r="AA343" s="272"/>
      <c r="AB343" s="272"/>
      <c r="AC343" s="272"/>
      <c r="AD343" s="272"/>
      <c r="AE343" s="272"/>
      <c r="AF343" s="272"/>
      <c r="AG343" s="272"/>
      <c r="AH343" s="272"/>
      <c r="AI343" s="272"/>
      <c r="AJ343" s="272"/>
      <c r="AK343" s="272"/>
      <c r="AL343" s="272"/>
      <c r="AM343" s="272"/>
      <c r="AN343" s="272"/>
      <c r="AO343" s="272"/>
      <c r="AP343" s="272"/>
      <c r="AQ343" s="272"/>
      <c r="AR343" s="272"/>
      <c r="AS343" s="273">
        <v>8</v>
      </c>
    </row>
    <row r="344" spans="1:45">
      <c r="A344" s="237"/>
      <c r="B344" s="246" t="s">
        <v>142</v>
      </c>
      <c r="C344" s="247"/>
      <c r="D344" s="275">
        <v>19.95</v>
      </c>
      <c r="E344" s="271"/>
      <c r="F344" s="272"/>
      <c r="G344" s="272"/>
      <c r="H344" s="272"/>
      <c r="I344" s="272"/>
      <c r="J344" s="272"/>
      <c r="K344" s="272"/>
      <c r="L344" s="272"/>
      <c r="M344" s="272"/>
      <c r="N344" s="272"/>
      <c r="O344" s="272"/>
      <c r="P344" s="272"/>
      <c r="Q344" s="272"/>
      <c r="R344" s="272"/>
      <c r="S344" s="272"/>
      <c r="T344" s="272"/>
      <c r="U344" s="272"/>
      <c r="V344" s="272"/>
      <c r="W344" s="272"/>
      <c r="X344" s="272"/>
      <c r="Y344" s="272"/>
      <c r="Z344" s="272"/>
      <c r="AA344" s="272"/>
      <c r="AB344" s="272"/>
      <c r="AC344" s="272"/>
      <c r="AD344" s="272"/>
      <c r="AE344" s="272"/>
      <c r="AF344" s="272"/>
      <c r="AG344" s="272"/>
      <c r="AH344" s="272"/>
      <c r="AI344" s="272"/>
      <c r="AJ344" s="272"/>
      <c r="AK344" s="272"/>
      <c r="AL344" s="272"/>
      <c r="AM344" s="272"/>
      <c r="AN344" s="272"/>
      <c r="AO344" s="272"/>
      <c r="AP344" s="272"/>
      <c r="AQ344" s="272"/>
      <c r="AR344" s="272"/>
      <c r="AS344" s="273">
        <v>16</v>
      </c>
    </row>
    <row r="345" spans="1:45">
      <c r="A345" s="237"/>
      <c r="B345" s="232" t="s">
        <v>143</v>
      </c>
      <c r="C345" s="237"/>
      <c r="D345" s="276">
        <v>19.95</v>
      </c>
      <c r="E345" s="271"/>
      <c r="F345" s="272"/>
      <c r="G345" s="272"/>
      <c r="H345" s="272"/>
      <c r="I345" s="272"/>
      <c r="J345" s="272"/>
      <c r="K345" s="272"/>
      <c r="L345" s="272"/>
      <c r="M345" s="272"/>
      <c r="N345" s="272"/>
      <c r="O345" s="272"/>
      <c r="P345" s="272"/>
      <c r="Q345" s="272"/>
      <c r="R345" s="272"/>
      <c r="S345" s="272"/>
      <c r="T345" s="272"/>
      <c r="U345" s="272"/>
      <c r="V345" s="272"/>
      <c r="W345" s="272"/>
      <c r="X345" s="272"/>
      <c r="Y345" s="272"/>
      <c r="Z345" s="272"/>
      <c r="AA345" s="272"/>
      <c r="AB345" s="272"/>
      <c r="AC345" s="272"/>
      <c r="AD345" s="272"/>
      <c r="AE345" s="272"/>
      <c r="AF345" s="272"/>
      <c r="AG345" s="272"/>
      <c r="AH345" s="272"/>
      <c r="AI345" s="272"/>
      <c r="AJ345" s="272"/>
      <c r="AK345" s="272"/>
      <c r="AL345" s="272"/>
      <c r="AM345" s="272"/>
      <c r="AN345" s="272"/>
      <c r="AO345" s="272"/>
      <c r="AP345" s="272"/>
      <c r="AQ345" s="272"/>
      <c r="AR345" s="272"/>
      <c r="AS345" s="273">
        <v>19.95</v>
      </c>
    </row>
    <row r="346" spans="1:45">
      <c r="A346" s="237"/>
      <c r="B346" s="232" t="s">
        <v>144</v>
      </c>
      <c r="C346" s="237"/>
      <c r="D346" s="276">
        <v>0.63639610306789174</v>
      </c>
      <c r="E346" s="271"/>
      <c r="F346" s="272"/>
      <c r="G346" s="272"/>
      <c r="H346" s="272"/>
      <c r="I346" s="272"/>
      <c r="J346" s="272"/>
      <c r="K346" s="272"/>
      <c r="L346" s="272"/>
      <c r="M346" s="272"/>
      <c r="N346" s="272"/>
      <c r="O346" s="272"/>
      <c r="P346" s="272"/>
      <c r="Q346" s="272"/>
      <c r="R346" s="272"/>
      <c r="S346" s="272"/>
      <c r="T346" s="272"/>
      <c r="U346" s="272"/>
      <c r="V346" s="272"/>
      <c r="W346" s="272"/>
      <c r="X346" s="272"/>
      <c r="Y346" s="272"/>
      <c r="Z346" s="272"/>
      <c r="AA346" s="272"/>
      <c r="AB346" s="272"/>
      <c r="AC346" s="272"/>
      <c r="AD346" s="272"/>
      <c r="AE346" s="272"/>
      <c r="AF346" s="272"/>
      <c r="AG346" s="272"/>
      <c r="AH346" s="272"/>
      <c r="AI346" s="272"/>
      <c r="AJ346" s="272"/>
      <c r="AK346" s="272"/>
      <c r="AL346" s="272"/>
      <c r="AM346" s="272"/>
      <c r="AN346" s="272"/>
      <c r="AO346" s="272"/>
      <c r="AP346" s="272"/>
      <c r="AQ346" s="272"/>
      <c r="AR346" s="272"/>
      <c r="AS346" s="273">
        <v>14</v>
      </c>
    </row>
    <row r="347" spans="1:45">
      <c r="A347" s="237"/>
      <c r="B347" s="232" t="s">
        <v>93</v>
      </c>
      <c r="C347" s="237"/>
      <c r="D347" s="101">
        <v>3.1899554038490818E-2</v>
      </c>
      <c r="E347" s="231"/>
      <c r="F347" s="232"/>
      <c r="G347" s="232"/>
      <c r="H347" s="232"/>
      <c r="I347" s="232"/>
      <c r="J347" s="232"/>
      <c r="K347" s="232"/>
      <c r="L347" s="232"/>
      <c r="M347" s="232"/>
      <c r="N347" s="232"/>
      <c r="O347" s="232"/>
      <c r="P347" s="232"/>
      <c r="Q347" s="232"/>
      <c r="R347" s="232"/>
      <c r="S347" s="232"/>
      <c r="T347" s="232"/>
      <c r="U347" s="232"/>
      <c r="V347" s="232"/>
      <c r="W347" s="232"/>
      <c r="X347" s="232"/>
      <c r="Y347" s="232"/>
      <c r="Z347" s="232"/>
      <c r="AA347" s="232"/>
      <c r="AB347" s="232"/>
      <c r="AC347" s="232"/>
      <c r="AD347" s="232"/>
      <c r="AE347" s="232"/>
      <c r="AF347" s="232"/>
      <c r="AG347" s="232"/>
      <c r="AH347" s="232"/>
      <c r="AI347" s="232"/>
      <c r="AJ347" s="232"/>
      <c r="AK347" s="232"/>
      <c r="AL347" s="232"/>
      <c r="AM347" s="232"/>
      <c r="AN347" s="232"/>
      <c r="AO347" s="232"/>
      <c r="AP347" s="232"/>
      <c r="AQ347" s="232"/>
      <c r="AR347" s="232"/>
      <c r="AS347" s="250"/>
    </row>
    <row r="348" spans="1:45">
      <c r="A348" s="237"/>
      <c r="B348" s="232" t="s">
        <v>145</v>
      </c>
      <c r="C348" s="237"/>
      <c r="D348" s="101">
        <v>0</v>
      </c>
      <c r="E348" s="231"/>
      <c r="F348" s="232"/>
      <c r="G348" s="232"/>
      <c r="H348" s="232"/>
      <c r="I348" s="232"/>
      <c r="J348" s="232"/>
      <c r="K348" s="232"/>
      <c r="L348" s="232"/>
      <c r="M348" s="232"/>
      <c r="N348" s="232"/>
      <c r="O348" s="232"/>
      <c r="P348" s="232"/>
      <c r="Q348" s="232"/>
      <c r="R348" s="232"/>
      <c r="S348" s="232"/>
      <c r="T348" s="232"/>
      <c r="U348" s="232"/>
      <c r="V348" s="232"/>
      <c r="W348" s="232"/>
      <c r="X348" s="232"/>
      <c r="Y348" s="232"/>
      <c r="Z348" s="232"/>
      <c r="AA348" s="232"/>
      <c r="AB348" s="232"/>
      <c r="AC348" s="232"/>
      <c r="AD348" s="232"/>
      <c r="AE348" s="232"/>
      <c r="AF348" s="232"/>
      <c r="AG348" s="232"/>
      <c r="AH348" s="232"/>
      <c r="AI348" s="232"/>
      <c r="AJ348" s="232"/>
      <c r="AK348" s="232"/>
      <c r="AL348" s="232"/>
      <c r="AM348" s="232"/>
      <c r="AN348" s="232"/>
      <c r="AO348" s="232"/>
      <c r="AP348" s="232"/>
      <c r="AQ348" s="232"/>
      <c r="AR348" s="232"/>
      <c r="AS348" s="250"/>
    </row>
    <row r="349" spans="1:45">
      <c r="A349" s="237"/>
      <c r="B349" s="251" t="s">
        <v>245</v>
      </c>
      <c r="C349" s="252"/>
      <c r="D349" s="253" t="s">
        <v>246</v>
      </c>
      <c r="E349" s="231"/>
      <c r="F349" s="232"/>
      <c r="G349" s="232"/>
      <c r="H349" s="232"/>
      <c r="I349" s="232"/>
      <c r="J349" s="232"/>
      <c r="K349" s="232"/>
      <c r="L349" s="232"/>
      <c r="M349" s="232"/>
      <c r="N349" s="232"/>
      <c r="O349" s="232"/>
      <c r="P349" s="232"/>
      <c r="Q349" s="232"/>
      <c r="R349" s="232"/>
      <c r="S349" s="232"/>
      <c r="T349" s="232"/>
      <c r="U349" s="232"/>
      <c r="V349" s="232"/>
      <c r="W349" s="232"/>
      <c r="X349" s="232"/>
      <c r="Y349" s="232"/>
      <c r="Z349" s="232"/>
      <c r="AA349" s="232"/>
      <c r="AB349" s="232"/>
      <c r="AC349" s="232"/>
      <c r="AD349" s="232"/>
      <c r="AE349" s="232"/>
      <c r="AF349" s="232"/>
      <c r="AG349" s="232"/>
      <c r="AH349" s="232"/>
      <c r="AI349" s="232"/>
      <c r="AJ349" s="232"/>
      <c r="AK349" s="232"/>
      <c r="AL349" s="232"/>
      <c r="AM349" s="232"/>
      <c r="AN349" s="232"/>
      <c r="AO349" s="232"/>
      <c r="AP349" s="232"/>
      <c r="AQ349" s="232"/>
      <c r="AR349" s="232"/>
      <c r="AS349" s="250"/>
    </row>
    <row r="350" spans="1:45">
      <c r="B350" s="254"/>
      <c r="C350" s="246"/>
      <c r="D350" s="255"/>
      <c r="AS350" s="250"/>
    </row>
    <row r="351" spans="1:45" ht="15">
      <c r="B351" s="225" t="s">
        <v>271</v>
      </c>
      <c r="AS351" s="226" t="s">
        <v>147</v>
      </c>
    </row>
    <row r="352" spans="1:45" ht="15">
      <c r="A352" s="256" t="s">
        <v>34</v>
      </c>
      <c r="B352" s="228" t="s">
        <v>113</v>
      </c>
      <c r="C352" s="229" t="s">
        <v>114</v>
      </c>
      <c r="D352" s="230" t="s">
        <v>128</v>
      </c>
      <c r="E352" s="231"/>
      <c r="F352" s="232"/>
      <c r="G352" s="232"/>
      <c r="H352" s="232"/>
      <c r="I352" s="232"/>
      <c r="J352" s="232"/>
      <c r="K352" s="232"/>
      <c r="L352" s="232"/>
      <c r="M352" s="232"/>
      <c r="N352" s="232"/>
      <c r="O352" s="232"/>
      <c r="P352" s="232"/>
      <c r="Q352" s="232"/>
      <c r="R352" s="232"/>
      <c r="S352" s="232"/>
      <c r="T352" s="232"/>
      <c r="U352" s="232"/>
      <c r="V352" s="232"/>
      <c r="W352" s="232"/>
      <c r="X352" s="232"/>
      <c r="Y352" s="232"/>
      <c r="Z352" s="232"/>
      <c r="AA352" s="232"/>
      <c r="AB352" s="232"/>
      <c r="AC352" s="232"/>
      <c r="AD352" s="232"/>
      <c r="AE352" s="232"/>
      <c r="AF352" s="232"/>
      <c r="AG352" s="232"/>
      <c r="AH352" s="232"/>
      <c r="AI352" s="232"/>
      <c r="AJ352" s="232"/>
      <c r="AK352" s="232"/>
      <c r="AL352" s="232"/>
      <c r="AM352" s="232"/>
      <c r="AN352" s="232"/>
      <c r="AO352" s="232"/>
      <c r="AP352" s="232"/>
      <c r="AQ352" s="232"/>
      <c r="AR352" s="232"/>
      <c r="AS352" s="226">
        <v>1</v>
      </c>
    </row>
    <row r="353" spans="1:45">
      <c r="A353" s="237"/>
      <c r="B353" s="234" t="s">
        <v>129</v>
      </c>
      <c r="C353" s="235" t="s">
        <v>129</v>
      </c>
      <c r="D353" s="236" t="s">
        <v>130</v>
      </c>
      <c r="E353" s="231"/>
      <c r="F353" s="232"/>
      <c r="G353" s="232"/>
      <c r="H353" s="232"/>
      <c r="I353" s="232"/>
      <c r="J353" s="232"/>
      <c r="K353" s="232"/>
      <c r="L353" s="232"/>
      <c r="M353" s="232"/>
      <c r="N353" s="232"/>
      <c r="O353" s="232"/>
      <c r="P353" s="232"/>
      <c r="Q353" s="232"/>
      <c r="R353" s="232"/>
      <c r="S353" s="232"/>
      <c r="T353" s="232"/>
      <c r="U353" s="232"/>
      <c r="V353" s="232"/>
      <c r="W353" s="232"/>
      <c r="X353" s="232"/>
      <c r="Y353" s="232"/>
      <c r="Z353" s="232"/>
      <c r="AA353" s="232"/>
      <c r="AB353" s="232"/>
      <c r="AC353" s="232"/>
      <c r="AD353" s="232"/>
      <c r="AE353" s="232"/>
      <c r="AF353" s="232"/>
      <c r="AG353" s="232"/>
      <c r="AH353" s="232"/>
      <c r="AI353" s="232"/>
      <c r="AJ353" s="232"/>
      <c r="AK353" s="232"/>
      <c r="AL353" s="232"/>
      <c r="AM353" s="232"/>
      <c r="AN353" s="232"/>
      <c r="AO353" s="232"/>
      <c r="AP353" s="232"/>
      <c r="AQ353" s="232"/>
      <c r="AR353" s="232"/>
      <c r="AS353" s="226" t="s">
        <v>3</v>
      </c>
    </row>
    <row r="354" spans="1:45">
      <c r="A354" s="237"/>
      <c r="B354" s="234"/>
      <c r="C354" s="235"/>
      <c r="D354" s="238" t="s">
        <v>244</v>
      </c>
      <c r="E354" s="231"/>
      <c r="F354" s="232"/>
      <c r="G354" s="232"/>
      <c r="H354" s="232"/>
      <c r="I354" s="232"/>
      <c r="J354" s="232"/>
      <c r="K354" s="232"/>
      <c r="L354" s="232"/>
      <c r="M354" s="232"/>
      <c r="N354" s="232"/>
      <c r="O354" s="232"/>
      <c r="P354" s="232"/>
      <c r="Q354" s="232"/>
      <c r="R354" s="232"/>
      <c r="S354" s="232"/>
      <c r="T354" s="232"/>
      <c r="U354" s="232"/>
      <c r="V354" s="232"/>
      <c r="W354" s="232"/>
      <c r="X354" s="232"/>
      <c r="Y354" s="232"/>
      <c r="Z354" s="232"/>
      <c r="AA354" s="232"/>
      <c r="AB354" s="232"/>
      <c r="AC354" s="232"/>
      <c r="AD354" s="232"/>
      <c r="AE354" s="232"/>
      <c r="AF354" s="232"/>
      <c r="AG354" s="232"/>
      <c r="AH354" s="232"/>
      <c r="AI354" s="232"/>
      <c r="AJ354" s="232"/>
      <c r="AK354" s="232"/>
      <c r="AL354" s="232"/>
      <c r="AM354" s="232"/>
      <c r="AN354" s="232"/>
      <c r="AO354" s="232"/>
      <c r="AP354" s="232"/>
      <c r="AQ354" s="232"/>
      <c r="AR354" s="232"/>
      <c r="AS354" s="226">
        <v>0</v>
      </c>
    </row>
    <row r="355" spans="1:45">
      <c r="A355" s="237"/>
      <c r="B355" s="234"/>
      <c r="C355" s="235"/>
      <c r="D355" s="239"/>
      <c r="E355" s="231"/>
      <c r="F355" s="232"/>
      <c r="G355" s="232"/>
      <c r="H355" s="232"/>
      <c r="I355" s="232"/>
      <c r="J355" s="232"/>
      <c r="K355" s="232"/>
      <c r="L355" s="232"/>
      <c r="M355" s="232"/>
      <c r="N355" s="232"/>
      <c r="O355" s="232"/>
      <c r="P355" s="232"/>
      <c r="Q355" s="232"/>
      <c r="R355" s="232"/>
      <c r="S355" s="232"/>
      <c r="T355" s="232"/>
      <c r="U355" s="232"/>
      <c r="V355" s="232"/>
      <c r="W355" s="232"/>
      <c r="X355" s="232"/>
      <c r="Y355" s="232"/>
      <c r="Z355" s="232"/>
      <c r="AA355" s="232"/>
      <c r="AB355" s="232"/>
      <c r="AC355" s="232"/>
      <c r="AD355" s="232"/>
      <c r="AE355" s="232"/>
      <c r="AF355" s="232"/>
      <c r="AG355" s="232"/>
      <c r="AH355" s="232"/>
      <c r="AI355" s="232"/>
      <c r="AJ355" s="232"/>
      <c r="AK355" s="232"/>
      <c r="AL355" s="232"/>
      <c r="AM355" s="232"/>
      <c r="AN355" s="232"/>
      <c r="AO355" s="232"/>
      <c r="AP355" s="232"/>
      <c r="AQ355" s="232"/>
      <c r="AR355" s="232"/>
      <c r="AS355" s="226">
        <v>0</v>
      </c>
    </row>
    <row r="356" spans="1:45">
      <c r="A356" s="237"/>
      <c r="B356" s="228">
        <v>1</v>
      </c>
      <c r="C356" s="240">
        <v>1</v>
      </c>
      <c r="D356" s="261">
        <v>144</v>
      </c>
      <c r="E356" s="262"/>
      <c r="F356" s="263"/>
      <c r="G356" s="263"/>
      <c r="H356" s="263"/>
      <c r="I356" s="263"/>
      <c r="J356" s="263"/>
      <c r="K356" s="263"/>
      <c r="L356" s="263"/>
      <c r="M356" s="263"/>
      <c r="N356" s="263"/>
      <c r="O356" s="263"/>
      <c r="P356" s="263"/>
      <c r="Q356" s="263"/>
      <c r="R356" s="263"/>
      <c r="S356" s="263"/>
      <c r="T356" s="263"/>
      <c r="U356" s="263"/>
      <c r="V356" s="263"/>
      <c r="W356" s="263"/>
      <c r="X356" s="263"/>
      <c r="Y356" s="263"/>
      <c r="Z356" s="263"/>
      <c r="AA356" s="263"/>
      <c r="AB356" s="263"/>
      <c r="AC356" s="263"/>
      <c r="AD356" s="263"/>
      <c r="AE356" s="263"/>
      <c r="AF356" s="263"/>
      <c r="AG356" s="263"/>
      <c r="AH356" s="263"/>
      <c r="AI356" s="263"/>
      <c r="AJ356" s="263"/>
      <c r="AK356" s="263"/>
      <c r="AL356" s="263"/>
      <c r="AM356" s="263"/>
      <c r="AN356" s="263"/>
      <c r="AO356" s="263"/>
      <c r="AP356" s="263"/>
      <c r="AQ356" s="263"/>
      <c r="AR356" s="263"/>
      <c r="AS356" s="264">
        <v>1</v>
      </c>
    </row>
    <row r="357" spans="1:45">
      <c r="A357" s="237"/>
      <c r="B357" s="234">
        <v>1</v>
      </c>
      <c r="C357" s="235">
        <v>2</v>
      </c>
      <c r="D357" s="265">
        <v>154</v>
      </c>
      <c r="E357" s="262"/>
      <c r="F357" s="263"/>
      <c r="G357" s="263"/>
      <c r="H357" s="263"/>
      <c r="I357" s="263"/>
      <c r="J357" s="263"/>
      <c r="K357" s="263"/>
      <c r="L357" s="263"/>
      <c r="M357" s="263"/>
      <c r="N357" s="263"/>
      <c r="O357" s="263"/>
      <c r="P357" s="263"/>
      <c r="Q357" s="263"/>
      <c r="R357" s="263"/>
      <c r="S357" s="263"/>
      <c r="T357" s="263"/>
      <c r="U357" s="263"/>
      <c r="V357" s="263"/>
      <c r="W357" s="263"/>
      <c r="X357" s="263"/>
      <c r="Y357" s="263"/>
      <c r="Z357" s="263"/>
      <c r="AA357" s="263"/>
      <c r="AB357" s="263"/>
      <c r="AC357" s="263"/>
      <c r="AD357" s="263"/>
      <c r="AE357" s="263"/>
      <c r="AF357" s="263"/>
      <c r="AG357" s="263"/>
      <c r="AH357" s="263"/>
      <c r="AI357" s="263"/>
      <c r="AJ357" s="263"/>
      <c r="AK357" s="263"/>
      <c r="AL357" s="263"/>
      <c r="AM357" s="263"/>
      <c r="AN357" s="263"/>
      <c r="AO357" s="263"/>
      <c r="AP357" s="263"/>
      <c r="AQ357" s="263"/>
      <c r="AR357" s="263"/>
      <c r="AS357" s="264">
        <v>9</v>
      </c>
    </row>
    <row r="358" spans="1:45">
      <c r="A358" s="237"/>
      <c r="B358" s="246" t="s">
        <v>142</v>
      </c>
      <c r="C358" s="247"/>
      <c r="D358" s="266">
        <v>149</v>
      </c>
      <c r="E358" s="262"/>
      <c r="F358" s="263"/>
      <c r="G358" s="263"/>
      <c r="H358" s="263"/>
      <c r="I358" s="263"/>
      <c r="J358" s="263"/>
      <c r="K358" s="263"/>
      <c r="L358" s="263"/>
      <c r="M358" s="263"/>
      <c r="N358" s="263"/>
      <c r="O358" s="263"/>
      <c r="P358" s="263"/>
      <c r="Q358" s="263"/>
      <c r="R358" s="263"/>
      <c r="S358" s="263"/>
      <c r="T358" s="263"/>
      <c r="U358" s="263"/>
      <c r="V358" s="263"/>
      <c r="W358" s="263"/>
      <c r="X358" s="263"/>
      <c r="Y358" s="263"/>
      <c r="Z358" s="263"/>
      <c r="AA358" s="263"/>
      <c r="AB358" s="263"/>
      <c r="AC358" s="263"/>
      <c r="AD358" s="263"/>
      <c r="AE358" s="263"/>
      <c r="AF358" s="263"/>
      <c r="AG358" s="263"/>
      <c r="AH358" s="263"/>
      <c r="AI358" s="263"/>
      <c r="AJ358" s="263"/>
      <c r="AK358" s="263"/>
      <c r="AL358" s="263"/>
      <c r="AM358" s="263"/>
      <c r="AN358" s="263"/>
      <c r="AO358" s="263"/>
      <c r="AP358" s="263"/>
      <c r="AQ358" s="263"/>
      <c r="AR358" s="263"/>
      <c r="AS358" s="264">
        <v>16</v>
      </c>
    </row>
    <row r="359" spans="1:45">
      <c r="A359" s="237"/>
      <c r="B359" s="232" t="s">
        <v>143</v>
      </c>
      <c r="C359" s="237"/>
      <c r="D359" s="267">
        <v>149</v>
      </c>
      <c r="E359" s="262"/>
      <c r="F359" s="263"/>
      <c r="G359" s="263"/>
      <c r="H359" s="263"/>
      <c r="I359" s="263"/>
      <c r="J359" s="263"/>
      <c r="K359" s="263"/>
      <c r="L359" s="263"/>
      <c r="M359" s="263"/>
      <c r="N359" s="263"/>
      <c r="O359" s="263"/>
      <c r="P359" s="263"/>
      <c r="Q359" s="263"/>
      <c r="R359" s="263"/>
      <c r="S359" s="263"/>
      <c r="T359" s="263"/>
      <c r="U359" s="263"/>
      <c r="V359" s="263"/>
      <c r="W359" s="263"/>
      <c r="X359" s="263"/>
      <c r="Y359" s="263"/>
      <c r="Z359" s="263"/>
      <c r="AA359" s="263"/>
      <c r="AB359" s="263"/>
      <c r="AC359" s="263"/>
      <c r="AD359" s="263"/>
      <c r="AE359" s="263"/>
      <c r="AF359" s="263"/>
      <c r="AG359" s="263"/>
      <c r="AH359" s="263"/>
      <c r="AI359" s="263"/>
      <c r="AJ359" s="263"/>
      <c r="AK359" s="263"/>
      <c r="AL359" s="263"/>
      <c r="AM359" s="263"/>
      <c r="AN359" s="263"/>
      <c r="AO359" s="263"/>
      <c r="AP359" s="263"/>
      <c r="AQ359" s="263"/>
      <c r="AR359" s="263"/>
      <c r="AS359" s="264">
        <v>149</v>
      </c>
    </row>
    <row r="360" spans="1:45">
      <c r="A360" s="237"/>
      <c r="B360" s="232" t="s">
        <v>144</v>
      </c>
      <c r="C360" s="237"/>
      <c r="D360" s="267">
        <v>7.0710678118654755</v>
      </c>
      <c r="E360" s="262"/>
      <c r="F360" s="263"/>
      <c r="G360" s="263"/>
      <c r="H360" s="263"/>
      <c r="I360" s="263"/>
      <c r="J360" s="263"/>
      <c r="K360" s="263"/>
      <c r="L360" s="263"/>
      <c r="M360" s="263"/>
      <c r="N360" s="263"/>
      <c r="O360" s="263"/>
      <c r="P360" s="263"/>
      <c r="Q360" s="263"/>
      <c r="R360" s="263"/>
      <c r="S360" s="263"/>
      <c r="T360" s="263"/>
      <c r="U360" s="263"/>
      <c r="V360" s="263"/>
      <c r="W360" s="263"/>
      <c r="X360" s="263"/>
      <c r="Y360" s="263"/>
      <c r="Z360" s="263"/>
      <c r="AA360" s="263"/>
      <c r="AB360" s="263"/>
      <c r="AC360" s="263"/>
      <c r="AD360" s="263"/>
      <c r="AE360" s="263"/>
      <c r="AF360" s="263"/>
      <c r="AG360" s="263"/>
      <c r="AH360" s="263"/>
      <c r="AI360" s="263"/>
      <c r="AJ360" s="263"/>
      <c r="AK360" s="263"/>
      <c r="AL360" s="263"/>
      <c r="AM360" s="263"/>
      <c r="AN360" s="263"/>
      <c r="AO360" s="263"/>
      <c r="AP360" s="263"/>
      <c r="AQ360" s="263"/>
      <c r="AR360" s="263"/>
      <c r="AS360" s="264">
        <v>15</v>
      </c>
    </row>
    <row r="361" spans="1:45">
      <c r="A361" s="237"/>
      <c r="B361" s="232" t="s">
        <v>93</v>
      </c>
      <c r="C361" s="237"/>
      <c r="D361" s="101">
        <v>4.7456830952117286E-2</v>
      </c>
      <c r="E361" s="231"/>
      <c r="F361" s="232"/>
      <c r="G361" s="232"/>
      <c r="H361" s="232"/>
      <c r="I361" s="232"/>
      <c r="J361" s="232"/>
      <c r="K361" s="232"/>
      <c r="L361" s="232"/>
      <c r="M361" s="232"/>
      <c r="N361" s="232"/>
      <c r="O361" s="232"/>
      <c r="P361" s="232"/>
      <c r="Q361" s="232"/>
      <c r="R361" s="232"/>
      <c r="S361" s="232"/>
      <c r="T361" s="232"/>
      <c r="U361" s="232"/>
      <c r="V361" s="232"/>
      <c r="W361" s="232"/>
      <c r="X361" s="232"/>
      <c r="Y361" s="232"/>
      <c r="Z361" s="232"/>
      <c r="AA361" s="232"/>
      <c r="AB361" s="232"/>
      <c r="AC361" s="232"/>
      <c r="AD361" s="232"/>
      <c r="AE361" s="232"/>
      <c r="AF361" s="232"/>
      <c r="AG361" s="232"/>
      <c r="AH361" s="232"/>
      <c r="AI361" s="232"/>
      <c r="AJ361" s="232"/>
      <c r="AK361" s="232"/>
      <c r="AL361" s="232"/>
      <c r="AM361" s="232"/>
      <c r="AN361" s="232"/>
      <c r="AO361" s="232"/>
      <c r="AP361" s="232"/>
      <c r="AQ361" s="232"/>
      <c r="AR361" s="232"/>
      <c r="AS361" s="250"/>
    </row>
    <row r="362" spans="1:45">
      <c r="A362" s="237"/>
      <c r="B362" s="232" t="s">
        <v>145</v>
      </c>
      <c r="C362" s="237"/>
      <c r="D362" s="101">
        <v>0</v>
      </c>
      <c r="E362" s="231"/>
      <c r="F362" s="232"/>
      <c r="G362" s="232"/>
      <c r="H362" s="232"/>
      <c r="I362" s="232"/>
      <c r="J362" s="232"/>
      <c r="K362" s="232"/>
      <c r="L362" s="232"/>
      <c r="M362" s="232"/>
      <c r="N362" s="232"/>
      <c r="O362" s="232"/>
      <c r="P362" s="232"/>
      <c r="Q362" s="232"/>
      <c r="R362" s="232"/>
      <c r="S362" s="232"/>
      <c r="T362" s="232"/>
      <c r="U362" s="232"/>
      <c r="V362" s="232"/>
      <c r="W362" s="232"/>
      <c r="X362" s="232"/>
      <c r="Y362" s="232"/>
      <c r="Z362" s="232"/>
      <c r="AA362" s="232"/>
      <c r="AB362" s="232"/>
      <c r="AC362" s="232"/>
      <c r="AD362" s="232"/>
      <c r="AE362" s="232"/>
      <c r="AF362" s="232"/>
      <c r="AG362" s="232"/>
      <c r="AH362" s="232"/>
      <c r="AI362" s="232"/>
      <c r="AJ362" s="232"/>
      <c r="AK362" s="232"/>
      <c r="AL362" s="232"/>
      <c r="AM362" s="232"/>
      <c r="AN362" s="232"/>
      <c r="AO362" s="232"/>
      <c r="AP362" s="232"/>
      <c r="AQ362" s="232"/>
      <c r="AR362" s="232"/>
      <c r="AS362" s="250"/>
    </row>
    <row r="363" spans="1:45">
      <c r="A363" s="237"/>
      <c r="B363" s="251" t="s">
        <v>245</v>
      </c>
      <c r="C363" s="252"/>
      <c r="D363" s="253" t="s">
        <v>246</v>
      </c>
      <c r="E363" s="231"/>
      <c r="F363" s="232"/>
      <c r="G363" s="232"/>
      <c r="H363" s="232"/>
      <c r="I363" s="232"/>
      <c r="J363" s="232"/>
      <c r="K363" s="232"/>
      <c r="L363" s="232"/>
      <c r="M363" s="232"/>
      <c r="N363" s="232"/>
      <c r="O363" s="232"/>
      <c r="P363" s="232"/>
      <c r="Q363" s="232"/>
      <c r="R363" s="232"/>
      <c r="S363" s="232"/>
      <c r="T363" s="232"/>
      <c r="U363" s="232"/>
      <c r="V363" s="232"/>
      <c r="W363" s="232"/>
      <c r="X363" s="232"/>
      <c r="Y363" s="232"/>
      <c r="Z363" s="232"/>
      <c r="AA363" s="232"/>
      <c r="AB363" s="232"/>
      <c r="AC363" s="232"/>
      <c r="AD363" s="232"/>
      <c r="AE363" s="232"/>
      <c r="AF363" s="232"/>
      <c r="AG363" s="232"/>
      <c r="AH363" s="232"/>
      <c r="AI363" s="232"/>
      <c r="AJ363" s="232"/>
      <c r="AK363" s="232"/>
      <c r="AL363" s="232"/>
      <c r="AM363" s="232"/>
      <c r="AN363" s="232"/>
      <c r="AO363" s="232"/>
      <c r="AP363" s="232"/>
      <c r="AQ363" s="232"/>
      <c r="AR363" s="232"/>
      <c r="AS363" s="250"/>
    </row>
    <row r="364" spans="1:45">
      <c r="B364" s="254"/>
      <c r="C364" s="246"/>
      <c r="D364" s="255"/>
      <c r="AS364" s="250"/>
    </row>
    <row r="365" spans="1:45" ht="15">
      <c r="B365" s="225" t="s">
        <v>272</v>
      </c>
      <c r="AS365" s="226" t="s">
        <v>147</v>
      </c>
    </row>
    <row r="366" spans="1:45" ht="15">
      <c r="A366" s="256" t="s">
        <v>37</v>
      </c>
      <c r="B366" s="228" t="s">
        <v>113</v>
      </c>
      <c r="C366" s="229" t="s">
        <v>114</v>
      </c>
      <c r="D366" s="230" t="s">
        <v>128</v>
      </c>
      <c r="E366" s="231"/>
      <c r="F366" s="232"/>
      <c r="G366" s="232"/>
      <c r="H366" s="232"/>
      <c r="I366" s="232"/>
      <c r="J366" s="232"/>
      <c r="K366" s="232"/>
      <c r="L366" s="232"/>
      <c r="M366" s="232"/>
      <c r="N366" s="232"/>
      <c r="O366" s="232"/>
      <c r="P366" s="232"/>
      <c r="Q366" s="232"/>
      <c r="R366" s="232"/>
      <c r="S366" s="232"/>
      <c r="T366" s="232"/>
      <c r="U366" s="232"/>
      <c r="V366" s="232"/>
      <c r="W366" s="232"/>
      <c r="X366" s="232"/>
      <c r="Y366" s="232"/>
      <c r="Z366" s="232"/>
      <c r="AA366" s="232"/>
      <c r="AB366" s="232"/>
      <c r="AC366" s="232"/>
      <c r="AD366" s="232"/>
      <c r="AE366" s="232"/>
      <c r="AF366" s="232"/>
      <c r="AG366" s="232"/>
      <c r="AH366" s="232"/>
      <c r="AI366" s="232"/>
      <c r="AJ366" s="232"/>
      <c r="AK366" s="232"/>
      <c r="AL366" s="232"/>
      <c r="AM366" s="232"/>
      <c r="AN366" s="232"/>
      <c r="AO366" s="232"/>
      <c r="AP366" s="232"/>
      <c r="AQ366" s="232"/>
      <c r="AR366" s="232"/>
      <c r="AS366" s="226">
        <v>1</v>
      </c>
    </row>
    <row r="367" spans="1:45">
      <c r="A367" s="237"/>
      <c r="B367" s="234" t="s">
        <v>129</v>
      </c>
      <c r="C367" s="235" t="s">
        <v>129</v>
      </c>
      <c r="D367" s="236" t="s">
        <v>130</v>
      </c>
      <c r="E367" s="231"/>
      <c r="F367" s="232"/>
      <c r="G367" s="232"/>
      <c r="H367" s="232"/>
      <c r="I367" s="232"/>
      <c r="J367" s="232"/>
      <c r="K367" s="232"/>
      <c r="L367" s="232"/>
      <c r="M367" s="232"/>
      <c r="N367" s="232"/>
      <c r="O367" s="232"/>
      <c r="P367" s="232"/>
      <c r="Q367" s="232"/>
      <c r="R367" s="232"/>
      <c r="S367" s="232"/>
      <c r="T367" s="232"/>
      <c r="U367" s="232"/>
      <c r="V367" s="232"/>
      <c r="W367" s="232"/>
      <c r="X367" s="232"/>
      <c r="Y367" s="232"/>
      <c r="Z367" s="232"/>
      <c r="AA367" s="232"/>
      <c r="AB367" s="232"/>
      <c r="AC367" s="232"/>
      <c r="AD367" s="232"/>
      <c r="AE367" s="232"/>
      <c r="AF367" s="232"/>
      <c r="AG367" s="232"/>
      <c r="AH367" s="232"/>
      <c r="AI367" s="232"/>
      <c r="AJ367" s="232"/>
      <c r="AK367" s="232"/>
      <c r="AL367" s="232"/>
      <c r="AM367" s="232"/>
      <c r="AN367" s="232"/>
      <c r="AO367" s="232"/>
      <c r="AP367" s="232"/>
      <c r="AQ367" s="232"/>
      <c r="AR367" s="232"/>
      <c r="AS367" s="226" t="s">
        <v>3</v>
      </c>
    </row>
    <row r="368" spans="1:45">
      <c r="A368" s="237"/>
      <c r="B368" s="234"/>
      <c r="C368" s="235"/>
      <c r="D368" s="238" t="s">
        <v>244</v>
      </c>
      <c r="E368" s="231"/>
      <c r="F368" s="232"/>
      <c r="G368" s="232"/>
      <c r="H368" s="232"/>
      <c r="I368" s="232"/>
      <c r="J368" s="232"/>
      <c r="K368" s="232"/>
      <c r="L368" s="232"/>
      <c r="M368" s="232"/>
      <c r="N368" s="232"/>
      <c r="O368" s="232"/>
      <c r="P368" s="232"/>
      <c r="Q368" s="232"/>
      <c r="R368" s="232"/>
      <c r="S368" s="232"/>
      <c r="T368" s="232"/>
      <c r="U368" s="232"/>
      <c r="V368" s="232"/>
      <c r="W368" s="232"/>
      <c r="X368" s="232"/>
      <c r="Y368" s="232"/>
      <c r="Z368" s="232"/>
      <c r="AA368" s="232"/>
      <c r="AB368" s="232"/>
      <c r="AC368" s="232"/>
      <c r="AD368" s="232"/>
      <c r="AE368" s="232"/>
      <c r="AF368" s="232"/>
      <c r="AG368" s="232"/>
      <c r="AH368" s="232"/>
      <c r="AI368" s="232"/>
      <c r="AJ368" s="232"/>
      <c r="AK368" s="232"/>
      <c r="AL368" s="232"/>
      <c r="AM368" s="232"/>
      <c r="AN368" s="232"/>
      <c r="AO368" s="232"/>
      <c r="AP368" s="232"/>
      <c r="AQ368" s="232"/>
      <c r="AR368" s="232"/>
      <c r="AS368" s="226">
        <v>2</v>
      </c>
    </row>
    <row r="369" spans="1:45">
      <c r="A369" s="237"/>
      <c r="B369" s="234"/>
      <c r="C369" s="235"/>
      <c r="D369" s="239"/>
      <c r="E369" s="231"/>
      <c r="F369" s="232"/>
      <c r="G369" s="232"/>
      <c r="H369" s="232"/>
      <c r="I369" s="232"/>
      <c r="J369" s="232"/>
      <c r="K369" s="232"/>
      <c r="L369" s="232"/>
      <c r="M369" s="232"/>
      <c r="N369" s="232"/>
      <c r="O369" s="232"/>
      <c r="P369" s="232"/>
      <c r="Q369" s="232"/>
      <c r="R369" s="232"/>
      <c r="S369" s="232"/>
      <c r="T369" s="232"/>
      <c r="U369" s="232"/>
      <c r="V369" s="232"/>
      <c r="W369" s="232"/>
      <c r="X369" s="232"/>
      <c r="Y369" s="232"/>
      <c r="Z369" s="232"/>
      <c r="AA369" s="232"/>
      <c r="AB369" s="232"/>
      <c r="AC369" s="232"/>
      <c r="AD369" s="232"/>
      <c r="AE369" s="232"/>
      <c r="AF369" s="232"/>
      <c r="AG369" s="232"/>
      <c r="AH369" s="232"/>
      <c r="AI369" s="232"/>
      <c r="AJ369" s="232"/>
      <c r="AK369" s="232"/>
      <c r="AL369" s="232"/>
      <c r="AM369" s="232"/>
      <c r="AN369" s="232"/>
      <c r="AO369" s="232"/>
      <c r="AP369" s="232"/>
      <c r="AQ369" s="232"/>
      <c r="AR369" s="232"/>
      <c r="AS369" s="226">
        <v>2</v>
      </c>
    </row>
    <row r="370" spans="1:45">
      <c r="A370" s="237"/>
      <c r="B370" s="228">
        <v>1</v>
      </c>
      <c r="C370" s="240">
        <v>1</v>
      </c>
      <c r="D370" s="257">
        <v>2</v>
      </c>
      <c r="E370" s="231"/>
      <c r="F370" s="232"/>
      <c r="G370" s="232"/>
      <c r="H370" s="232"/>
      <c r="I370" s="232"/>
      <c r="J370" s="232"/>
      <c r="K370" s="232"/>
      <c r="L370" s="232"/>
      <c r="M370" s="232"/>
      <c r="N370" s="232"/>
      <c r="O370" s="232"/>
      <c r="P370" s="232"/>
      <c r="Q370" s="232"/>
      <c r="R370" s="232"/>
      <c r="S370" s="232"/>
      <c r="T370" s="232"/>
      <c r="U370" s="232"/>
      <c r="V370" s="232"/>
      <c r="W370" s="232"/>
      <c r="X370" s="232"/>
      <c r="Y370" s="232"/>
      <c r="Z370" s="232"/>
      <c r="AA370" s="232"/>
      <c r="AB370" s="232"/>
      <c r="AC370" s="232"/>
      <c r="AD370" s="232"/>
      <c r="AE370" s="232"/>
      <c r="AF370" s="232"/>
      <c r="AG370" s="232"/>
      <c r="AH370" s="232"/>
      <c r="AI370" s="232"/>
      <c r="AJ370" s="232"/>
      <c r="AK370" s="232"/>
      <c r="AL370" s="232"/>
      <c r="AM370" s="232"/>
      <c r="AN370" s="232"/>
      <c r="AO370" s="232"/>
      <c r="AP370" s="232"/>
      <c r="AQ370" s="232"/>
      <c r="AR370" s="232"/>
      <c r="AS370" s="226">
        <v>1</v>
      </c>
    </row>
    <row r="371" spans="1:45">
      <c r="A371" s="237"/>
      <c r="B371" s="234">
        <v>1</v>
      </c>
      <c r="C371" s="235">
        <v>2</v>
      </c>
      <c r="D371" s="258">
        <v>2</v>
      </c>
      <c r="E371" s="231"/>
      <c r="F371" s="232"/>
      <c r="G371" s="232"/>
      <c r="H371" s="232"/>
      <c r="I371" s="232"/>
      <c r="J371" s="232"/>
      <c r="K371" s="232"/>
      <c r="L371" s="232"/>
      <c r="M371" s="232"/>
      <c r="N371" s="232"/>
      <c r="O371" s="232"/>
      <c r="P371" s="232"/>
      <c r="Q371" s="232"/>
      <c r="R371" s="232"/>
      <c r="S371" s="232"/>
      <c r="T371" s="232"/>
      <c r="U371" s="232"/>
      <c r="V371" s="232"/>
      <c r="W371" s="232"/>
      <c r="X371" s="232"/>
      <c r="Y371" s="232"/>
      <c r="Z371" s="232"/>
      <c r="AA371" s="232"/>
      <c r="AB371" s="232"/>
      <c r="AC371" s="232"/>
      <c r="AD371" s="232"/>
      <c r="AE371" s="232"/>
      <c r="AF371" s="232"/>
      <c r="AG371" s="232"/>
      <c r="AH371" s="232"/>
      <c r="AI371" s="232"/>
      <c r="AJ371" s="232"/>
      <c r="AK371" s="232"/>
      <c r="AL371" s="232"/>
      <c r="AM371" s="232"/>
      <c r="AN371" s="232"/>
      <c r="AO371" s="232"/>
      <c r="AP371" s="232"/>
      <c r="AQ371" s="232"/>
      <c r="AR371" s="232"/>
      <c r="AS371" s="226">
        <v>10</v>
      </c>
    </row>
    <row r="372" spans="1:45">
      <c r="A372" s="237"/>
      <c r="B372" s="246" t="s">
        <v>142</v>
      </c>
      <c r="C372" s="247"/>
      <c r="D372" s="259">
        <v>2</v>
      </c>
      <c r="E372" s="231"/>
      <c r="F372" s="232"/>
      <c r="G372" s="232"/>
      <c r="H372" s="232"/>
      <c r="I372" s="232"/>
      <c r="J372" s="232"/>
      <c r="K372" s="232"/>
      <c r="L372" s="232"/>
      <c r="M372" s="232"/>
      <c r="N372" s="232"/>
      <c r="O372" s="232"/>
      <c r="P372" s="232"/>
      <c r="Q372" s="232"/>
      <c r="R372" s="232"/>
      <c r="S372" s="232"/>
      <c r="T372" s="232"/>
      <c r="U372" s="232"/>
      <c r="V372" s="232"/>
      <c r="W372" s="232"/>
      <c r="X372" s="232"/>
      <c r="Y372" s="232"/>
      <c r="Z372" s="232"/>
      <c r="AA372" s="232"/>
      <c r="AB372" s="232"/>
      <c r="AC372" s="232"/>
      <c r="AD372" s="232"/>
      <c r="AE372" s="232"/>
      <c r="AF372" s="232"/>
      <c r="AG372" s="232"/>
      <c r="AH372" s="232"/>
      <c r="AI372" s="232"/>
      <c r="AJ372" s="232"/>
      <c r="AK372" s="232"/>
      <c r="AL372" s="232"/>
      <c r="AM372" s="232"/>
      <c r="AN372" s="232"/>
      <c r="AO372" s="232"/>
      <c r="AP372" s="232"/>
      <c r="AQ372" s="232"/>
      <c r="AR372" s="232"/>
      <c r="AS372" s="226">
        <v>16</v>
      </c>
    </row>
    <row r="373" spans="1:45">
      <c r="A373" s="237"/>
      <c r="B373" s="232" t="s">
        <v>143</v>
      </c>
      <c r="C373" s="237"/>
      <c r="D373" s="260">
        <v>2</v>
      </c>
      <c r="E373" s="231"/>
      <c r="F373" s="232"/>
      <c r="G373" s="232"/>
      <c r="H373" s="232"/>
      <c r="I373" s="232"/>
      <c r="J373" s="232"/>
      <c r="K373" s="232"/>
      <c r="L373" s="232"/>
      <c r="M373" s="232"/>
      <c r="N373" s="232"/>
      <c r="O373" s="232"/>
      <c r="P373" s="232"/>
      <c r="Q373" s="232"/>
      <c r="R373" s="232"/>
      <c r="S373" s="232"/>
      <c r="T373" s="232"/>
      <c r="U373" s="232"/>
      <c r="V373" s="232"/>
      <c r="W373" s="232"/>
      <c r="X373" s="232"/>
      <c r="Y373" s="232"/>
      <c r="Z373" s="232"/>
      <c r="AA373" s="232"/>
      <c r="AB373" s="232"/>
      <c r="AC373" s="232"/>
      <c r="AD373" s="232"/>
      <c r="AE373" s="232"/>
      <c r="AF373" s="232"/>
      <c r="AG373" s="232"/>
      <c r="AH373" s="232"/>
      <c r="AI373" s="232"/>
      <c r="AJ373" s="232"/>
      <c r="AK373" s="232"/>
      <c r="AL373" s="232"/>
      <c r="AM373" s="232"/>
      <c r="AN373" s="232"/>
      <c r="AO373" s="232"/>
      <c r="AP373" s="232"/>
      <c r="AQ373" s="232"/>
      <c r="AR373" s="232"/>
      <c r="AS373" s="226">
        <v>2</v>
      </c>
    </row>
    <row r="374" spans="1:45">
      <c r="A374" s="237"/>
      <c r="B374" s="232" t="s">
        <v>144</v>
      </c>
      <c r="C374" s="237"/>
      <c r="D374" s="249">
        <v>0</v>
      </c>
      <c r="E374" s="231"/>
      <c r="F374" s="232"/>
      <c r="G374" s="232"/>
      <c r="H374" s="232"/>
      <c r="I374" s="232"/>
      <c r="J374" s="232"/>
      <c r="K374" s="232"/>
      <c r="L374" s="232"/>
      <c r="M374" s="232"/>
      <c r="N374" s="232"/>
      <c r="O374" s="232"/>
      <c r="P374" s="232"/>
      <c r="Q374" s="232"/>
      <c r="R374" s="232"/>
      <c r="S374" s="232"/>
      <c r="T374" s="232"/>
      <c r="U374" s="232"/>
      <c r="V374" s="232"/>
      <c r="W374" s="232"/>
      <c r="X374" s="232"/>
      <c r="Y374" s="232"/>
      <c r="Z374" s="232"/>
      <c r="AA374" s="232"/>
      <c r="AB374" s="232"/>
      <c r="AC374" s="232"/>
      <c r="AD374" s="232"/>
      <c r="AE374" s="232"/>
      <c r="AF374" s="232"/>
      <c r="AG374" s="232"/>
      <c r="AH374" s="232"/>
      <c r="AI374" s="232"/>
      <c r="AJ374" s="232"/>
      <c r="AK374" s="232"/>
      <c r="AL374" s="232"/>
      <c r="AM374" s="232"/>
      <c r="AN374" s="232"/>
      <c r="AO374" s="232"/>
      <c r="AP374" s="232"/>
      <c r="AQ374" s="232"/>
      <c r="AR374" s="232"/>
      <c r="AS374" s="226">
        <v>16</v>
      </c>
    </row>
    <row r="375" spans="1:45">
      <c r="A375" s="237"/>
      <c r="B375" s="232" t="s">
        <v>93</v>
      </c>
      <c r="C375" s="237"/>
      <c r="D375" s="101">
        <v>0</v>
      </c>
      <c r="E375" s="231"/>
      <c r="F375" s="232"/>
      <c r="G375" s="232"/>
      <c r="H375" s="232"/>
      <c r="I375" s="232"/>
      <c r="J375" s="232"/>
      <c r="K375" s="232"/>
      <c r="L375" s="232"/>
      <c r="M375" s="232"/>
      <c r="N375" s="232"/>
      <c r="O375" s="232"/>
      <c r="P375" s="232"/>
      <c r="Q375" s="232"/>
      <c r="R375" s="232"/>
      <c r="S375" s="232"/>
      <c r="T375" s="232"/>
      <c r="U375" s="232"/>
      <c r="V375" s="232"/>
      <c r="W375" s="232"/>
      <c r="X375" s="232"/>
      <c r="Y375" s="232"/>
      <c r="Z375" s="232"/>
      <c r="AA375" s="232"/>
      <c r="AB375" s="232"/>
      <c r="AC375" s="232"/>
      <c r="AD375" s="232"/>
      <c r="AE375" s="232"/>
      <c r="AF375" s="232"/>
      <c r="AG375" s="232"/>
      <c r="AH375" s="232"/>
      <c r="AI375" s="232"/>
      <c r="AJ375" s="232"/>
      <c r="AK375" s="232"/>
      <c r="AL375" s="232"/>
      <c r="AM375" s="232"/>
      <c r="AN375" s="232"/>
      <c r="AO375" s="232"/>
      <c r="AP375" s="232"/>
      <c r="AQ375" s="232"/>
      <c r="AR375" s="232"/>
      <c r="AS375" s="250"/>
    </row>
    <row r="376" spans="1:45">
      <c r="A376" s="237"/>
      <c r="B376" s="232" t="s">
        <v>145</v>
      </c>
      <c r="C376" s="237"/>
      <c r="D376" s="101">
        <v>0</v>
      </c>
      <c r="E376" s="231"/>
      <c r="F376" s="232"/>
      <c r="G376" s="232"/>
      <c r="H376" s="232"/>
      <c r="I376" s="232"/>
      <c r="J376" s="232"/>
      <c r="K376" s="232"/>
      <c r="L376" s="232"/>
      <c r="M376" s="232"/>
      <c r="N376" s="232"/>
      <c r="O376" s="232"/>
      <c r="P376" s="232"/>
      <c r="Q376" s="232"/>
      <c r="R376" s="232"/>
      <c r="S376" s="232"/>
      <c r="T376" s="232"/>
      <c r="U376" s="232"/>
      <c r="V376" s="232"/>
      <c r="W376" s="232"/>
      <c r="X376" s="232"/>
      <c r="Y376" s="232"/>
      <c r="Z376" s="232"/>
      <c r="AA376" s="232"/>
      <c r="AB376" s="232"/>
      <c r="AC376" s="232"/>
      <c r="AD376" s="232"/>
      <c r="AE376" s="232"/>
      <c r="AF376" s="232"/>
      <c r="AG376" s="232"/>
      <c r="AH376" s="232"/>
      <c r="AI376" s="232"/>
      <c r="AJ376" s="232"/>
      <c r="AK376" s="232"/>
      <c r="AL376" s="232"/>
      <c r="AM376" s="232"/>
      <c r="AN376" s="232"/>
      <c r="AO376" s="232"/>
      <c r="AP376" s="232"/>
      <c r="AQ376" s="232"/>
      <c r="AR376" s="232"/>
      <c r="AS376" s="250"/>
    </row>
    <row r="377" spans="1:45">
      <c r="A377" s="237"/>
      <c r="B377" s="251" t="s">
        <v>245</v>
      </c>
      <c r="C377" s="252"/>
      <c r="D377" s="253" t="s">
        <v>246</v>
      </c>
      <c r="E377" s="231"/>
      <c r="F377" s="232"/>
      <c r="G377" s="232"/>
      <c r="H377" s="232"/>
      <c r="I377" s="232"/>
      <c r="J377" s="232"/>
      <c r="K377" s="232"/>
      <c r="L377" s="232"/>
      <c r="M377" s="232"/>
      <c r="N377" s="232"/>
      <c r="O377" s="232"/>
      <c r="P377" s="232"/>
      <c r="Q377" s="232"/>
      <c r="R377" s="232"/>
      <c r="S377" s="232"/>
      <c r="T377" s="232"/>
      <c r="U377" s="232"/>
      <c r="V377" s="232"/>
      <c r="W377" s="232"/>
      <c r="X377" s="232"/>
      <c r="Y377" s="232"/>
      <c r="Z377" s="232"/>
      <c r="AA377" s="232"/>
      <c r="AB377" s="232"/>
      <c r="AC377" s="232"/>
      <c r="AD377" s="232"/>
      <c r="AE377" s="232"/>
      <c r="AF377" s="232"/>
      <c r="AG377" s="232"/>
      <c r="AH377" s="232"/>
      <c r="AI377" s="232"/>
      <c r="AJ377" s="232"/>
      <c r="AK377" s="232"/>
      <c r="AL377" s="232"/>
      <c r="AM377" s="232"/>
      <c r="AN377" s="232"/>
      <c r="AO377" s="232"/>
      <c r="AP377" s="232"/>
      <c r="AQ377" s="232"/>
      <c r="AR377" s="232"/>
      <c r="AS377" s="250"/>
    </row>
    <row r="378" spans="1:45">
      <c r="B378" s="254"/>
      <c r="C378" s="246"/>
      <c r="D378" s="255"/>
      <c r="AS378" s="250"/>
    </row>
    <row r="379" spans="1:45" ht="15">
      <c r="B379" s="225" t="s">
        <v>273</v>
      </c>
      <c r="AS379" s="226" t="s">
        <v>147</v>
      </c>
    </row>
    <row r="380" spans="1:45" ht="15">
      <c r="A380" s="256" t="s">
        <v>40</v>
      </c>
      <c r="B380" s="228" t="s">
        <v>113</v>
      </c>
      <c r="C380" s="229" t="s">
        <v>114</v>
      </c>
      <c r="D380" s="230" t="s">
        <v>128</v>
      </c>
      <c r="E380" s="231"/>
      <c r="F380" s="232"/>
      <c r="G380" s="232"/>
      <c r="H380" s="232"/>
      <c r="I380" s="232"/>
      <c r="J380" s="232"/>
      <c r="K380" s="232"/>
      <c r="L380" s="232"/>
      <c r="M380" s="232"/>
      <c r="N380" s="232"/>
      <c r="O380" s="232"/>
      <c r="P380" s="232"/>
      <c r="Q380" s="232"/>
      <c r="R380" s="232"/>
      <c r="S380" s="232"/>
      <c r="T380" s="232"/>
      <c r="U380" s="232"/>
      <c r="V380" s="232"/>
      <c r="W380" s="232"/>
      <c r="X380" s="232"/>
      <c r="Y380" s="232"/>
      <c r="Z380" s="232"/>
      <c r="AA380" s="232"/>
      <c r="AB380" s="232"/>
      <c r="AC380" s="232"/>
      <c r="AD380" s="232"/>
      <c r="AE380" s="232"/>
      <c r="AF380" s="232"/>
      <c r="AG380" s="232"/>
      <c r="AH380" s="232"/>
      <c r="AI380" s="232"/>
      <c r="AJ380" s="232"/>
      <c r="AK380" s="232"/>
      <c r="AL380" s="232"/>
      <c r="AM380" s="232"/>
      <c r="AN380" s="232"/>
      <c r="AO380" s="232"/>
      <c r="AP380" s="232"/>
      <c r="AQ380" s="232"/>
      <c r="AR380" s="232"/>
      <c r="AS380" s="226">
        <v>1</v>
      </c>
    </row>
    <row r="381" spans="1:45">
      <c r="A381" s="237"/>
      <c r="B381" s="234" t="s">
        <v>129</v>
      </c>
      <c r="C381" s="235" t="s">
        <v>129</v>
      </c>
      <c r="D381" s="236" t="s">
        <v>130</v>
      </c>
      <c r="E381" s="231"/>
      <c r="F381" s="232"/>
      <c r="G381" s="232"/>
      <c r="H381" s="232"/>
      <c r="I381" s="232"/>
      <c r="J381" s="232"/>
      <c r="K381" s="232"/>
      <c r="L381" s="232"/>
      <c r="M381" s="232"/>
      <c r="N381" s="232"/>
      <c r="O381" s="232"/>
      <c r="P381" s="232"/>
      <c r="Q381" s="232"/>
      <c r="R381" s="232"/>
      <c r="S381" s="232"/>
      <c r="T381" s="232"/>
      <c r="U381" s="232"/>
      <c r="V381" s="232"/>
      <c r="W381" s="232"/>
      <c r="X381" s="232"/>
      <c r="Y381" s="232"/>
      <c r="Z381" s="232"/>
      <c r="AA381" s="232"/>
      <c r="AB381" s="232"/>
      <c r="AC381" s="232"/>
      <c r="AD381" s="232"/>
      <c r="AE381" s="232"/>
      <c r="AF381" s="232"/>
      <c r="AG381" s="232"/>
      <c r="AH381" s="232"/>
      <c r="AI381" s="232"/>
      <c r="AJ381" s="232"/>
      <c r="AK381" s="232"/>
      <c r="AL381" s="232"/>
      <c r="AM381" s="232"/>
      <c r="AN381" s="232"/>
      <c r="AO381" s="232"/>
      <c r="AP381" s="232"/>
      <c r="AQ381" s="232"/>
      <c r="AR381" s="232"/>
      <c r="AS381" s="226" t="s">
        <v>3</v>
      </c>
    </row>
    <row r="382" spans="1:45">
      <c r="A382" s="237"/>
      <c r="B382" s="234"/>
      <c r="C382" s="235"/>
      <c r="D382" s="238" t="s">
        <v>244</v>
      </c>
      <c r="E382" s="231"/>
      <c r="F382" s="232"/>
      <c r="G382" s="232"/>
      <c r="H382" s="232"/>
      <c r="I382" s="232"/>
      <c r="J382" s="232"/>
      <c r="K382" s="232"/>
      <c r="L382" s="232"/>
      <c r="M382" s="232"/>
      <c r="N382" s="232"/>
      <c r="O382" s="232"/>
      <c r="P382" s="232"/>
      <c r="Q382" s="232"/>
      <c r="R382" s="232"/>
      <c r="S382" s="232"/>
      <c r="T382" s="232"/>
      <c r="U382" s="232"/>
      <c r="V382" s="232"/>
      <c r="W382" s="232"/>
      <c r="X382" s="232"/>
      <c r="Y382" s="232"/>
      <c r="Z382" s="232"/>
      <c r="AA382" s="232"/>
      <c r="AB382" s="232"/>
      <c r="AC382" s="232"/>
      <c r="AD382" s="232"/>
      <c r="AE382" s="232"/>
      <c r="AF382" s="232"/>
      <c r="AG382" s="232"/>
      <c r="AH382" s="232"/>
      <c r="AI382" s="232"/>
      <c r="AJ382" s="232"/>
      <c r="AK382" s="232"/>
      <c r="AL382" s="232"/>
      <c r="AM382" s="232"/>
      <c r="AN382" s="232"/>
      <c r="AO382" s="232"/>
      <c r="AP382" s="232"/>
      <c r="AQ382" s="232"/>
      <c r="AR382" s="232"/>
      <c r="AS382" s="226">
        <v>2</v>
      </c>
    </row>
    <row r="383" spans="1:45">
      <c r="A383" s="237"/>
      <c r="B383" s="234"/>
      <c r="C383" s="235"/>
      <c r="D383" s="239"/>
      <c r="E383" s="231"/>
      <c r="F383" s="232"/>
      <c r="G383" s="232"/>
      <c r="H383" s="232"/>
      <c r="I383" s="232"/>
      <c r="J383" s="232"/>
      <c r="K383" s="232"/>
      <c r="L383" s="232"/>
      <c r="M383" s="232"/>
      <c r="N383" s="232"/>
      <c r="O383" s="232"/>
      <c r="P383" s="232"/>
      <c r="Q383" s="232"/>
      <c r="R383" s="232"/>
      <c r="S383" s="232"/>
      <c r="T383" s="232"/>
      <c r="U383" s="232"/>
      <c r="V383" s="232"/>
      <c r="W383" s="232"/>
      <c r="X383" s="232"/>
      <c r="Y383" s="232"/>
      <c r="Z383" s="232"/>
      <c r="AA383" s="232"/>
      <c r="AB383" s="232"/>
      <c r="AC383" s="232"/>
      <c r="AD383" s="232"/>
      <c r="AE383" s="232"/>
      <c r="AF383" s="232"/>
      <c r="AG383" s="232"/>
      <c r="AH383" s="232"/>
      <c r="AI383" s="232"/>
      <c r="AJ383" s="232"/>
      <c r="AK383" s="232"/>
      <c r="AL383" s="232"/>
      <c r="AM383" s="232"/>
      <c r="AN383" s="232"/>
      <c r="AO383" s="232"/>
      <c r="AP383" s="232"/>
      <c r="AQ383" s="232"/>
      <c r="AR383" s="232"/>
      <c r="AS383" s="226">
        <v>2</v>
      </c>
    </row>
    <row r="384" spans="1:45">
      <c r="A384" s="237"/>
      <c r="B384" s="228">
        <v>1</v>
      </c>
      <c r="C384" s="240">
        <v>1</v>
      </c>
      <c r="D384" s="257">
        <v>4.38</v>
      </c>
      <c r="E384" s="231"/>
      <c r="F384" s="232"/>
      <c r="G384" s="232"/>
      <c r="H384" s="232"/>
      <c r="I384" s="232"/>
      <c r="J384" s="232"/>
      <c r="K384" s="232"/>
      <c r="L384" s="232"/>
      <c r="M384" s="232"/>
      <c r="N384" s="232"/>
      <c r="O384" s="232"/>
      <c r="P384" s="232"/>
      <c r="Q384" s="232"/>
      <c r="R384" s="232"/>
      <c r="S384" s="232"/>
      <c r="T384" s="232"/>
      <c r="U384" s="232"/>
      <c r="V384" s="232"/>
      <c r="W384" s="232"/>
      <c r="X384" s="232"/>
      <c r="Y384" s="232"/>
      <c r="Z384" s="232"/>
      <c r="AA384" s="232"/>
      <c r="AB384" s="232"/>
      <c r="AC384" s="232"/>
      <c r="AD384" s="232"/>
      <c r="AE384" s="232"/>
      <c r="AF384" s="232"/>
      <c r="AG384" s="232"/>
      <c r="AH384" s="232"/>
      <c r="AI384" s="232"/>
      <c r="AJ384" s="232"/>
      <c r="AK384" s="232"/>
      <c r="AL384" s="232"/>
      <c r="AM384" s="232"/>
      <c r="AN384" s="232"/>
      <c r="AO384" s="232"/>
      <c r="AP384" s="232"/>
      <c r="AQ384" s="232"/>
      <c r="AR384" s="232"/>
      <c r="AS384" s="226">
        <v>1</v>
      </c>
    </row>
    <row r="385" spans="1:45">
      <c r="A385" s="237"/>
      <c r="B385" s="234">
        <v>1</v>
      </c>
      <c r="C385" s="235">
        <v>2</v>
      </c>
      <c r="D385" s="258">
        <v>4.79</v>
      </c>
      <c r="E385" s="231"/>
      <c r="F385" s="232"/>
      <c r="G385" s="232"/>
      <c r="H385" s="232"/>
      <c r="I385" s="232"/>
      <c r="J385" s="232"/>
      <c r="K385" s="232"/>
      <c r="L385" s="232"/>
      <c r="M385" s="232"/>
      <c r="N385" s="232"/>
      <c r="O385" s="232"/>
      <c r="P385" s="232"/>
      <c r="Q385" s="232"/>
      <c r="R385" s="232"/>
      <c r="S385" s="232"/>
      <c r="T385" s="232"/>
      <c r="U385" s="232"/>
      <c r="V385" s="232"/>
      <c r="W385" s="232"/>
      <c r="X385" s="232"/>
      <c r="Y385" s="232"/>
      <c r="Z385" s="232"/>
      <c r="AA385" s="232"/>
      <c r="AB385" s="232"/>
      <c r="AC385" s="232"/>
      <c r="AD385" s="232"/>
      <c r="AE385" s="232"/>
      <c r="AF385" s="232"/>
      <c r="AG385" s="232"/>
      <c r="AH385" s="232"/>
      <c r="AI385" s="232"/>
      <c r="AJ385" s="232"/>
      <c r="AK385" s="232"/>
      <c r="AL385" s="232"/>
      <c r="AM385" s="232"/>
      <c r="AN385" s="232"/>
      <c r="AO385" s="232"/>
      <c r="AP385" s="232"/>
      <c r="AQ385" s="232"/>
      <c r="AR385" s="232"/>
      <c r="AS385" s="226">
        <v>11</v>
      </c>
    </row>
    <row r="386" spans="1:45">
      <c r="A386" s="237"/>
      <c r="B386" s="246" t="s">
        <v>142</v>
      </c>
      <c r="C386" s="247"/>
      <c r="D386" s="259">
        <v>4.585</v>
      </c>
      <c r="E386" s="231"/>
      <c r="F386" s="232"/>
      <c r="G386" s="232"/>
      <c r="H386" s="232"/>
      <c r="I386" s="232"/>
      <c r="J386" s="232"/>
      <c r="K386" s="232"/>
      <c r="L386" s="232"/>
      <c r="M386" s="232"/>
      <c r="N386" s="232"/>
      <c r="O386" s="232"/>
      <c r="P386" s="232"/>
      <c r="Q386" s="232"/>
      <c r="R386" s="232"/>
      <c r="S386" s="232"/>
      <c r="T386" s="232"/>
      <c r="U386" s="232"/>
      <c r="V386" s="232"/>
      <c r="W386" s="232"/>
      <c r="X386" s="232"/>
      <c r="Y386" s="232"/>
      <c r="Z386" s="232"/>
      <c r="AA386" s="232"/>
      <c r="AB386" s="232"/>
      <c r="AC386" s="232"/>
      <c r="AD386" s="232"/>
      <c r="AE386" s="232"/>
      <c r="AF386" s="232"/>
      <c r="AG386" s="232"/>
      <c r="AH386" s="232"/>
      <c r="AI386" s="232"/>
      <c r="AJ386" s="232"/>
      <c r="AK386" s="232"/>
      <c r="AL386" s="232"/>
      <c r="AM386" s="232"/>
      <c r="AN386" s="232"/>
      <c r="AO386" s="232"/>
      <c r="AP386" s="232"/>
      <c r="AQ386" s="232"/>
      <c r="AR386" s="232"/>
      <c r="AS386" s="226">
        <v>16</v>
      </c>
    </row>
    <row r="387" spans="1:45">
      <c r="A387" s="237"/>
      <c r="B387" s="232" t="s">
        <v>143</v>
      </c>
      <c r="C387" s="237"/>
      <c r="D387" s="260">
        <v>4.585</v>
      </c>
      <c r="E387" s="231"/>
      <c r="F387" s="232"/>
      <c r="G387" s="232"/>
      <c r="H387" s="232"/>
      <c r="I387" s="232"/>
      <c r="J387" s="232"/>
      <c r="K387" s="232"/>
      <c r="L387" s="232"/>
      <c r="M387" s="232"/>
      <c r="N387" s="232"/>
      <c r="O387" s="232"/>
      <c r="P387" s="232"/>
      <c r="Q387" s="232"/>
      <c r="R387" s="232"/>
      <c r="S387" s="232"/>
      <c r="T387" s="232"/>
      <c r="U387" s="232"/>
      <c r="V387" s="232"/>
      <c r="W387" s="232"/>
      <c r="X387" s="232"/>
      <c r="Y387" s="232"/>
      <c r="Z387" s="232"/>
      <c r="AA387" s="232"/>
      <c r="AB387" s="232"/>
      <c r="AC387" s="232"/>
      <c r="AD387" s="232"/>
      <c r="AE387" s="232"/>
      <c r="AF387" s="232"/>
      <c r="AG387" s="232"/>
      <c r="AH387" s="232"/>
      <c r="AI387" s="232"/>
      <c r="AJ387" s="232"/>
      <c r="AK387" s="232"/>
      <c r="AL387" s="232"/>
      <c r="AM387" s="232"/>
      <c r="AN387" s="232"/>
      <c r="AO387" s="232"/>
      <c r="AP387" s="232"/>
      <c r="AQ387" s="232"/>
      <c r="AR387" s="232"/>
      <c r="AS387" s="226">
        <v>4.585</v>
      </c>
    </row>
    <row r="388" spans="1:45">
      <c r="A388" s="237"/>
      <c r="B388" s="232" t="s">
        <v>144</v>
      </c>
      <c r="C388" s="237"/>
      <c r="D388" s="249">
        <v>0.28991378028648457</v>
      </c>
      <c r="E388" s="231"/>
      <c r="F388" s="232"/>
      <c r="G388" s="232"/>
      <c r="H388" s="232"/>
      <c r="I388" s="232"/>
      <c r="J388" s="232"/>
      <c r="K388" s="232"/>
      <c r="L388" s="232"/>
      <c r="M388" s="232"/>
      <c r="N388" s="232"/>
      <c r="O388" s="232"/>
      <c r="P388" s="232"/>
      <c r="Q388" s="232"/>
      <c r="R388" s="232"/>
      <c r="S388" s="232"/>
      <c r="T388" s="232"/>
      <c r="U388" s="232"/>
      <c r="V388" s="232"/>
      <c r="W388" s="232"/>
      <c r="X388" s="232"/>
      <c r="Y388" s="232"/>
      <c r="Z388" s="232"/>
      <c r="AA388" s="232"/>
      <c r="AB388" s="232"/>
      <c r="AC388" s="232"/>
      <c r="AD388" s="232"/>
      <c r="AE388" s="232"/>
      <c r="AF388" s="232"/>
      <c r="AG388" s="232"/>
      <c r="AH388" s="232"/>
      <c r="AI388" s="232"/>
      <c r="AJ388" s="232"/>
      <c r="AK388" s="232"/>
      <c r="AL388" s="232"/>
      <c r="AM388" s="232"/>
      <c r="AN388" s="232"/>
      <c r="AO388" s="232"/>
      <c r="AP388" s="232"/>
      <c r="AQ388" s="232"/>
      <c r="AR388" s="232"/>
      <c r="AS388" s="226">
        <v>17</v>
      </c>
    </row>
    <row r="389" spans="1:45">
      <c r="A389" s="237"/>
      <c r="B389" s="232" t="s">
        <v>93</v>
      </c>
      <c r="C389" s="237"/>
      <c r="D389" s="101">
        <v>6.3230922636092604E-2</v>
      </c>
      <c r="E389" s="231"/>
      <c r="F389" s="232"/>
      <c r="G389" s="232"/>
      <c r="H389" s="232"/>
      <c r="I389" s="232"/>
      <c r="J389" s="232"/>
      <c r="K389" s="232"/>
      <c r="L389" s="232"/>
      <c r="M389" s="232"/>
      <c r="N389" s="232"/>
      <c r="O389" s="232"/>
      <c r="P389" s="232"/>
      <c r="Q389" s="232"/>
      <c r="R389" s="232"/>
      <c r="S389" s="232"/>
      <c r="T389" s="232"/>
      <c r="U389" s="232"/>
      <c r="V389" s="232"/>
      <c r="W389" s="232"/>
      <c r="X389" s="232"/>
      <c r="Y389" s="232"/>
      <c r="Z389" s="232"/>
      <c r="AA389" s="232"/>
      <c r="AB389" s="232"/>
      <c r="AC389" s="232"/>
      <c r="AD389" s="232"/>
      <c r="AE389" s="232"/>
      <c r="AF389" s="232"/>
      <c r="AG389" s="232"/>
      <c r="AH389" s="232"/>
      <c r="AI389" s="232"/>
      <c r="AJ389" s="232"/>
      <c r="AK389" s="232"/>
      <c r="AL389" s="232"/>
      <c r="AM389" s="232"/>
      <c r="AN389" s="232"/>
      <c r="AO389" s="232"/>
      <c r="AP389" s="232"/>
      <c r="AQ389" s="232"/>
      <c r="AR389" s="232"/>
      <c r="AS389" s="250"/>
    </row>
    <row r="390" spans="1:45">
      <c r="A390" s="237"/>
      <c r="B390" s="232" t="s">
        <v>145</v>
      </c>
      <c r="C390" s="237"/>
      <c r="D390" s="101">
        <v>0</v>
      </c>
      <c r="E390" s="231"/>
      <c r="F390" s="232"/>
      <c r="G390" s="232"/>
      <c r="H390" s="232"/>
      <c r="I390" s="232"/>
      <c r="J390" s="232"/>
      <c r="K390" s="232"/>
      <c r="L390" s="232"/>
      <c r="M390" s="232"/>
      <c r="N390" s="232"/>
      <c r="O390" s="232"/>
      <c r="P390" s="232"/>
      <c r="Q390" s="232"/>
      <c r="R390" s="232"/>
      <c r="S390" s="232"/>
      <c r="T390" s="232"/>
      <c r="U390" s="232"/>
      <c r="V390" s="232"/>
      <c r="W390" s="232"/>
      <c r="X390" s="232"/>
      <c r="Y390" s="232"/>
      <c r="Z390" s="232"/>
      <c r="AA390" s="232"/>
      <c r="AB390" s="232"/>
      <c r="AC390" s="232"/>
      <c r="AD390" s="232"/>
      <c r="AE390" s="232"/>
      <c r="AF390" s="232"/>
      <c r="AG390" s="232"/>
      <c r="AH390" s="232"/>
      <c r="AI390" s="232"/>
      <c r="AJ390" s="232"/>
      <c r="AK390" s="232"/>
      <c r="AL390" s="232"/>
      <c r="AM390" s="232"/>
      <c r="AN390" s="232"/>
      <c r="AO390" s="232"/>
      <c r="AP390" s="232"/>
      <c r="AQ390" s="232"/>
      <c r="AR390" s="232"/>
      <c r="AS390" s="250"/>
    </row>
    <row r="391" spans="1:45">
      <c r="A391" s="237"/>
      <c r="B391" s="251" t="s">
        <v>245</v>
      </c>
      <c r="C391" s="252"/>
      <c r="D391" s="253" t="s">
        <v>246</v>
      </c>
      <c r="E391" s="231"/>
      <c r="F391" s="232"/>
      <c r="G391" s="232"/>
      <c r="H391" s="232"/>
      <c r="I391" s="232"/>
      <c r="J391" s="232"/>
      <c r="K391" s="232"/>
      <c r="L391" s="232"/>
      <c r="M391" s="232"/>
      <c r="N391" s="232"/>
      <c r="O391" s="232"/>
      <c r="P391" s="232"/>
      <c r="Q391" s="232"/>
      <c r="R391" s="232"/>
      <c r="S391" s="232"/>
      <c r="T391" s="232"/>
      <c r="U391" s="232"/>
      <c r="V391" s="232"/>
      <c r="W391" s="232"/>
      <c r="X391" s="232"/>
      <c r="Y391" s="232"/>
      <c r="Z391" s="232"/>
      <c r="AA391" s="232"/>
      <c r="AB391" s="232"/>
      <c r="AC391" s="232"/>
      <c r="AD391" s="232"/>
      <c r="AE391" s="232"/>
      <c r="AF391" s="232"/>
      <c r="AG391" s="232"/>
      <c r="AH391" s="232"/>
      <c r="AI391" s="232"/>
      <c r="AJ391" s="232"/>
      <c r="AK391" s="232"/>
      <c r="AL391" s="232"/>
      <c r="AM391" s="232"/>
      <c r="AN391" s="232"/>
      <c r="AO391" s="232"/>
      <c r="AP391" s="232"/>
      <c r="AQ391" s="232"/>
      <c r="AR391" s="232"/>
      <c r="AS391" s="250"/>
    </row>
    <row r="392" spans="1:45">
      <c r="B392" s="254"/>
      <c r="C392" s="246"/>
      <c r="D392" s="255"/>
      <c r="AS392" s="250"/>
    </row>
    <row r="393" spans="1:45" ht="15">
      <c r="B393" s="225" t="s">
        <v>274</v>
      </c>
      <c r="AS393" s="226" t="s">
        <v>147</v>
      </c>
    </row>
    <row r="394" spans="1:45" ht="15">
      <c r="A394" s="256" t="s">
        <v>43</v>
      </c>
      <c r="B394" s="228" t="s">
        <v>113</v>
      </c>
      <c r="C394" s="229" t="s">
        <v>114</v>
      </c>
      <c r="D394" s="230" t="s">
        <v>128</v>
      </c>
      <c r="E394" s="231"/>
      <c r="F394" s="232"/>
      <c r="G394" s="232"/>
      <c r="H394" s="232"/>
      <c r="I394" s="232"/>
      <c r="J394" s="232"/>
      <c r="K394" s="232"/>
      <c r="L394" s="232"/>
      <c r="M394" s="232"/>
      <c r="N394" s="232"/>
      <c r="O394" s="232"/>
      <c r="P394" s="232"/>
      <c r="Q394" s="232"/>
      <c r="R394" s="232"/>
      <c r="S394" s="232"/>
      <c r="T394" s="232"/>
      <c r="U394" s="232"/>
      <c r="V394" s="232"/>
      <c r="W394" s="232"/>
      <c r="X394" s="232"/>
      <c r="Y394" s="232"/>
      <c r="Z394" s="232"/>
      <c r="AA394" s="232"/>
      <c r="AB394" s="232"/>
      <c r="AC394" s="232"/>
      <c r="AD394" s="232"/>
      <c r="AE394" s="232"/>
      <c r="AF394" s="232"/>
      <c r="AG394" s="232"/>
      <c r="AH394" s="232"/>
      <c r="AI394" s="232"/>
      <c r="AJ394" s="232"/>
      <c r="AK394" s="232"/>
      <c r="AL394" s="232"/>
      <c r="AM394" s="232"/>
      <c r="AN394" s="232"/>
      <c r="AO394" s="232"/>
      <c r="AP394" s="232"/>
      <c r="AQ394" s="232"/>
      <c r="AR394" s="232"/>
      <c r="AS394" s="226">
        <v>1</v>
      </c>
    </row>
    <row r="395" spans="1:45">
      <c r="A395" s="237"/>
      <c r="B395" s="234" t="s">
        <v>129</v>
      </c>
      <c r="C395" s="235" t="s">
        <v>129</v>
      </c>
      <c r="D395" s="236" t="s">
        <v>130</v>
      </c>
      <c r="E395" s="231"/>
      <c r="F395" s="232"/>
      <c r="G395" s="232"/>
      <c r="H395" s="232"/>
      <c r="I395" s="232"/>
      <c r="J395" s="232"/>
      <c r="K395" s="232"/>
      <c r="L395" s="232"/>
      <c r="M395" s="232"/>
      <c r="N395" s="232"/>
      <c r="O395" s="232"/>
      <c r="P395" s="232"/>
      <c r="Q395" s="232"/>
      <c r="R395" s="232"/>
      <c r="S395" s="232"/>
      <c r="T395" s="232"/>
      <c r="U395" s="232"/>
      <c r="V395" s="232"/>
      <c r="W395" s="232"/>
      <c r="X395" s="232"/>
      <c r="Y395" s="232"/>
      <c r="Z395" s="232"/>
      <c r="AA395" s="232"/>
      <c r="AB395" s="232"/>
      <c r="AC395" s="232"/>
      <c r="AD395" s="232"/>
      <c r="AE395" s="232"/>
      <c r="AF395" s="232"/>
      <c r="AG395" s="232"/>
      <c r="AH395" s="232"/>
      <c r="AI395" s="232"/>
      <c r="AJ395" s="232"/>
      <c r="AK395" s="232"/>
      <c r="AL395" s="232"/>
      <c r="AM395" s="232"/>
      <c r="AN395" s="232"/>
      <c r="AO395" s="232"/>
      <c r="AP395" s="232"/>
      <c r="AQ395" s="232"/>
      <c r="AR395" s="232"/>
      <c r="AS395" s="226" t="s">
        <v>3</v>
      </c>
    </row>
    <row r="396" spans="1:45">
      <c r="A396" s="237"/>
      <c r="B396" s="234"/>
      <c r="C396" s="235"/>
      <c r="D396" s="238" t="s">
        <v>244</v>
      </c>
      <c r="E396" s="231"/>
      <c r="F396" s="232"/>
      <c r="G396" s="232"/>
      <c r="H396" s="232"/>
      <c r="I396" s="232"/>
      <c r="J396" s="232"/>
      <c r="K396" s="232"/>
      <c r="L396" s="232"/>
      <c r="M396" s="232"/>
      <c r="N396" s="232"/>
      <c r="O396" s="232"/>
      <c r="P396" s="232"/>
      <c r="Q396" s="232"/>
      <c r="R396" s="232"/>
      <c r="S396" s="232"/>
      <c r="T396" s="232"/>
      <c r="U396" s="232"/>
      <c r="V396" s="232"/>
      <c r="W396" s="232"/>
      <c r="X396" s="232"/>
      <c r="Y396" s="232"/>
      <c r="Z396" s="232"/>
      <c r="AA396" s="232"/>
      <c r="AB396" s="232"/>
      <c r="AC396" s="232"/>
      <c r="AD396" s="232"/>
      <c r="AE396" s="232"/>
      <c r="AF396" s="232"/>
      <c r="AG396" s="232"/>
      <c r="AH396" s="232"/>
      <c r="AI396" s="232"/>
      <c r="AJ396" s="232"/>
      <c r="AK396" s="232"/>
      <c r="AL396" s="232"/>
      <c r="AM396" s="232"/>
      <c r="AN396" s="232"/>
      <c r="AO396" s="232"/>
      <c r="AP396" s="232"/>
      <c r="AQ396" s="232"/>
      <c r="AR396" s="232"/>
      <c r="AS396" s="226">
        <v>1</v>
      </c>
    </row>
    <row r="397" spans="1:45">
      <c r="A397" s="237"/>
      <c r="B397" s="234"/>
      <c r="C397" s="235"/>
      <c r="D397" s="239"/>
      <c r="E397" s="231"/>
      <c r="F397" s="232"/>
      <c r="G397" s="232"/>
      <c r="H397" s="232"/>
      <c r="I397" s="232"/>
      <c r="J397" s="232"/>
      <c r="K397" s="232"/>
      <c r="L397" s="232"/>
      <c r="M397" s="232"/>
      <c r="N397" s="232"/>
      <c r="O397" s="232"/>
      <c r="P397" s="232"/>
      <c r="Q397" s="232"/>
      <c r="R397" s="232"/>
      <c r="S397" s="232"/>
      <c r="T397" s="232"/>
      <c r="U397" s="232"/>
      <c r="V397" s="232"/>
      <c r="W397" s="232"/>
      <c r="X397" s="232"/>
      <c r="Y397" s="232"/>
      <c r="Z397" s="232"/>
      <c r="AA397" s="232"/>
      <c r="AB397" s="232"/>
      <c r="AC397" s="232"/>
      <c r="AD397" s="232"/>
      <c r="AE397" s="232"/>
      <c r="AF397" s="232"/>
      <c r="AG397" s="232"/>
      <c r="AH397" s="232"/>
      <c r="AI397" s="232"/>
      <c r="AJ397" s="232"/>
      <c r="AK397" s="232"/>
      <c r="AL397" s="232"/>
      <c r="AM397" s="232"/>
      <c r="AN397" s="232"/>
      <c r="AO397" s="232"/>
      <c r="AP397" s="232"/>
      <c r="AQ397" s="232"/>
      <c r="AR397" s="232"/>
      <c r="AS397" s="226">
        <v>1</v>
      </c>
    </row>
    <row r="398" spans="1:45">
      <c r="A398" s="237"/>
      <c r="B398" s="228">
        <v>1</v>
      </c>
      <c r="C398" s="240">
        <v>1</v>
      </c>
      <c r="D398" s="270">
        <v>21.6</v>
      </c>
      <c r="E398" s="271"/>
      <c r="F398" s="272"/>
      <c r="G398" s="272"/>
      <c r="H398" s="272"/>
      <c r="I398" s="272"/>
      <c r="J398" s="272"/>
      <c r="K398" s="272"/>
      <c r="L398" s="272"/>
      <c r="M398" s="272"/>
      <c r="N398" s="272"/>
      <c r="O398" s="272"/>
      <c r="P398" s="272"/>
      <c r="Q398" s="272"/>
      <c r="R398" s="272"/>
      <c r="S398" s="272"/>
      <c r="T398" s="272"/>
      <c r="U398" s="272"/>
      <c r="V398" s="272"/>
      <c r="W398" s="272"/>
      <c r="X398" s="272"/>
      <c r="Y398" s="272"/>
      <c r="Z398" s="272"/>
      <c r="AA398" s="272"/>
      <c r="AB398" s="272"/>
      <c r="AC398" s="272"/>
      <c r="AD398" s="272"/>
      <c r="AE398" s="272"/>
      <c r="AF398" s="272"/>
      <c r="AG398" s="272"/>
      <c r="AH398" s="272"/>
      <c r="AI398" s="272"/>
      <c r="AJ398" s="272"/>
      <c r="AK398" s="272"/>
      <c r="AL398" s="272"/>
      <c r="AM398" s="272"/>
      <c r="AN398" s="272"/>
      <c r="AO398" s="272"/>
      <c r="AP398" s="272"/>
      <c r="AQ398" s="272"/>
      <c r="AR398" s="272"/>
      <c r="AS398" s="273">
        <v>1</v>
      </c>
    </row>
    <row r="399" spans="1:45">
      <c r="A399" s="237"/>
      <c r="B399" s="234">
        <v>1</v>
      </c>
      <c r="C399" s="235">
        <v>2</v>
      </c>
      <c r="D399" s="274">
        <v>20.100000000000001</v>
      </c>
      <c r="E399" s="271"/>
      <c r="F399" s="272"/>
      <c r="G399" s="272"/>
      <c r="H399" s="272"/>
      <c r="I399" s="272"/>
      <c r="J399" s="272"/>
      <c r="K399" s="272"/>
      <c r="L399" s="272"/>
      <c r="M399" s="272"/>
      <c r="N399" s="272"/>
      <c r="O399" s="272"/>
      <c r="P399" s="272"/>
      <c r="Q399" s="272"/>
      <c r="R399" s="272"/>
      <c r="S399" s="272"/>
      <c r="T399" s="272"/>
      <c r="U399" s="272"/>
      <c r="V399" s="272"/>
      <c r="W399" s="272"/>
      <c r="X399" s="272"/>
      <c r="Y399" s="272"/>
      <c r="Z399" s="272"/>
      <c r="AA399" s="272"/>
      <c r="AB399" s="272"/>
      <c r="AC399" s="272"/>
      <c r="AD399" s="272"/>
      <c r="AE399" s="272"/>
      <c r="AF399" s="272"/>
      <c r="AG399" s="272"/>
      <c r="AH399" s="272"/>
      <c r="AI399" s="272"/>
      <c r="AJ399" s="272"/>
      <c r="AK399" s="272"/>
      <c r="AL399" s="272"/>
      <c r="AM399" s="272"/>
      <c r="AN399" s="272"/>
      <c r="AO399" s="272"/>
      <c r="AP399" s="272"/>
      <c r="AQ399" s="272"/>
      <c r="AR399" s="272"/>
      <c r="AS399" s="273">
        <v>12</v>
      </c>
    </row>
    <row r="400" spans="1:45">
      <c r="A400" s="237"/>
      <c r="B400" s="246" t="s">
        <v>142</v>
      </c>
      <c r="C400" s="247"/>
      <c r="D400" s="275">
        <v>20.85</v>
      </c>
      <c r="E400" s="271"/>
      <c r="F400" s="272"/>
      <c r="G400" s="272"/>
      <c r="H400" s="272"/>
      <c r="I400" s="272"/>
      <c r="J400" s="272"/>
      <c r="K400" s="272"/>
      <c r="L400" s="272"/>
      <c r="M400" s="272"/>
      <c r="N400" s="272"/>
      <c r="O400" s="272"/>
      <c r="P400" s="272"/>
      <c r="Q400" s="272"/>
      <c r="R400" s="272"/>
      <c r="S400" s="272"/>
      <c r="T400" s="272"/>
      <c r="U400" s="272"/>
      <c r="V400" s="272"/>
      <c r="W400" s="272"/>
      <c r="X400" s="272"/>
      <c r="Y400" s="272"/>
      <c r="Z400" s="272"/>
      <c r="AA400" s="272"/>
      <c r="AB400" s="272"/>
      <c r="AC400" s="272"/>
      <c r="AD400" s="272"/>
      <c r="AE400" s="272"/>
      <c r="AF400" s="272"/>
      <c r="AG400" s="272"/>
      <c r="AH400" s="272"/>
      <c r="AI400" s="272"/>
      <c r="AJ400" s="272"/>
      <c r="AK400" s="272"/>
      <c r="AL400" s="272"/>
      <c r="AM400" s="272"/>
      <c r="AN400" s="272"/>
      <c r="AO400" s="272"/>
      <c r="AP400" s="272"/>
      <c r="AQ400" s="272"/>
      <c r="AR400" s="272"/>
      <c r="AS400" s="273">
        <v>16</v>
      </c>
    </row>
    <row r="401" spans="1:45">
      <c r="A401" s="237"/>
      <c r="B401" s="232" t="s">
        <v>143</v>
      </c>
      <c r="C401" s="237"/>
      <c r="D401" s="276">
        <v>20.85</v>
      </c>
      <c r="E401" s="271"/>
      <c r="F401" s="272"/>
      <c r="G401" s="272"/>
      <c r="H401" s="272"/>
      <c r="I401" s="272"/>
      <c r="J401" s="272"/>
      <c r="K401" s="272"/>
      <c r="L401" s="272"/>
      <c r="M401" s="272"/>
      <c r="N401" s="272"/>
      <c r="O401" s="272"/>
      <c r="P401" s="272"/>
      <c r="Q401" s="272"/>
      <c r="R401" s="272"/>
      <c r="S401" s="272"/>
      <c r="T401" s="272"/>
      <c r="U401" s="272"/>
      <c r="V401" s="272"/>
      <c r="W401" s="272"/>
      <c r="X401" s="272"/>
      <c r="Y401" s="272"/>
      <c r="Z401" s="272"/>
      <c r="AA401" s="272"/>
      <c r="AB401" s="272"/>
      <c r="AC401" s="272"/>
      <c r="AD401" s="272"/>
      <c r="AE401" s="272"/>
      <c r="AF401" s="272"/>
      <c r="AG401" s="272"/>
      <c r="AH401" s="272"/>
      <c r="AI401" s="272"/>
      <c r="AJ401" s="272"/>
      <c r="AK401" s="272"/>
      <c r="AL401" s="272"/>
      <c r="AM401" s="272"/>
      <c r="AN401" s="272"/>
      <c r="AO401" s="272"/>
      <c r="AP401" s="272"/>
      <c r="AQ401" s="272"/>
      <c r="AR401" s="272"/>
      <c r="AS401" s="273">
        <v>20.85</v>
      </c>
    </row>
    <row r="402" spans="1:45">
      <c r="A402" s="237"/>
      <c r="B402" s="232" t="s">
        <v>144</v>
      </c>
      <c r="C402" s="237"/>
      <c r="D402" s="276">
        <v>1.0606601717798212</v>
      </c>
      <c r="E402" s="271"/>
      <c r="F402" s="272"/>
      <c r="G402" s="272"/>
      <c r="H402" s="272"/>
      <c r="I402" s="272"/>
      <c r="J402" s="272"/>
      <c r="K402" s="272"/>
      <c r="L402" s="272"/>
      <c r="M402" s="272"/>
      <c r="N402" s="272"/>
      <c r="O402" s="272"/>
      <c r="P402" s="272"/>
      <c r="Q402" s="272"/>
      <c r="R402" s="272"/>
      <c r="S402" s="272"/>
      <c r="T402" s="272"/>
      <c r="U402" s="272"/>
      <c r="V402" s="272"/>
      <c r="W402" s="272"/>
      <c r="X402" s="272"/>
      <c r="Y402" s="272"/>
      <c r="Z402" s="272"/>
      <c r="AA402" s="272"/>
      <c r="AB402" s="272"/>
      <c r="AC402" s="272"/>
      <c r="AD402" s="272"/>
      <c r="AE402" s="272"/>
      <c r="AF402" s="272"/>
      <c r="AG402" s="272"/>
      <c r="AH402" s="272"/>
      <c r="AI402" s="272"/>
      <c r="AJ402" s="272"/>
      <c r="AK402" s="272"/>
      <c r="AL402" s="272"/>
      <c r="AM402" s="272"/>
      <c r="AN402" s="272"/>
      <c r="AO402" s="272"/>
      <c r="AP402" s="272"/>
      <c r="AQ402" s="272"/>
      <c r="AR402" s="272"/>
      <c r="AS402" s="273">
        <v>18</v>
      </c>
    </row>
    <row r="403" spans="1:45">
      <c r="A403" s="237"/>
      <c r="B403" s="232" t="s">
        <v>93</v>
      </c>
      <c r="C403" s="237"/>
      <c r="D403" s="101">
        <v>5.0870991452269601E-2</v>
      </c>
      <c r="E403" s="231"/>
      <c r="F403" s="232"/>
      <c r="G403" s="232"/>
      <c r="H403" s="232"/>
      <c r="I403" s="232"/>
      <c r="J403" s="232"/>
      <c r="K403" s="232"/>
      <c r="L403" s="232"/>
      <c r="M403" s="232"/>
      <c r="N403" s="232"/>
      <c r="O403" s="232"/>
      <c r="P403" s="232"/>
      <c r="Q403" s="232"/>
      <c r="R403" s="232"/>
      <c r="S403" s="232"/>
      <c r="T403" s="232"/>
      <c r="U403" s="232"/>
      <c r="V403" s="232"/>
      <c r="W403" s="232"/>
      <c r="X403" s="232"/>
      <c r="Y403" s="232"/>
      <c r="Z403" s="232"/>
      <c r="AA403" s="232"/>
      <c r="AB403" s="232"/>
      <c r="AC403" s="232"/>
      <c r="AD403" s="232"/>
      <c r="AE403" s="232"/>
      <c r="AF403" s="232"/>
      <c r="AG403" s="232"/>
      <c r="AH403" s="232"/>
      <c r="AI403" s="232"/>
      <c r="AJ403" s="232"/>
      <c r="AK403" s="232"/>
      <c r="AL403" s="232"/>
      <c r="AM403" s="232"/>
      <c r="AN403" s="232"/>
      <c r="AO403" s="232"/>
      <c r="AP403" s="232"/>
      <c r="AQ403" s="232"/>
      <c r="AR403" s="232"/>
      <c r="AS403" s="250"/>
    </row>
    <row r="404" spans="1:45">
      <c r="A404" s="237"/>
      <c r="B404" s="232" t="s">
        <v>145</v>
      </c>
      <c r="C404" s="237"/>
      <c r="D404" s="101">
        <v>0</v>
      </c>
      <c r="E404" s="231"/>
      <c r="F404" s="232"/>
      <c r="G404" s="232"/>
      <c r="H404" s="232"/>
      <c r="I404" s="232"/>
      <c r="J404" s="232"/>
      <c r="K404" s="232"/>
      <c r="L404" s="232"/>
      <c r="M404" s="232"/>
      <c r="N404" s="232"/>
      <c r="O404" s="232"/>
      <c r="P404" s="232"/>
      <c r="Q404" s="232"/>
      <c r="R404" s="232"/>
      <c r="S404" s="232"/>
      <c r="T404" s="232"/>
      <c r="U404" s="232"/>
      <c r="V404" s="232"/>
      <c r="W404" s="232"/>
      <c r="X404" s="232"/>
      <c r="Y404" s="232"/>
      <c r="Z404" s="232"/>
      <c r="AA404" s="232"/>
      <c r="AB404" s="232"/>
      <c r="AC404" s="232"/>
      <c r="AD404" s="232"/>
      <c r="AE404" s="232"/>
      <c r="AF404" s="232"/>
      <c r="AG404" s="232"/>
      <c r="AH404" s="232"/>
      <c r="AI404" s="232"/>
      <c r="AJ404" s="232"/>
      <c r="AK404" s="232"/>
      <c r="AL404" s="232"/>
      <c r="AM404" s="232"/>
      <c r="AN404" s="232"/>
      <c r="AO404" s="232"/>
      <c r="AP404" s="232"/>
      <c r="AQ404" s="232"/>
      <c r="AR404" s="232"/>
      <c r="AS404" s="250"/>
    </row>
    <row r="405" spans="1:45">
      <c r="A405" s="237"/>
      <c r="B405" s="251" t="s">
        <v>245</v>
      </c>
      <c r="C405" s="252"/>
      <c r="D405" s="253" t="s">
        <v>246</v>
      </c>
      <c r="E405" s="231"/>
      <c r="F405" s="232"/>
      <c r="G405" s="232"/>
      <c r="H405" s="232"/>
      <c r="I405" s="232"/>
      <c r="J405" s="232"/>
      <c r="K405" s="232"/>
      <c r="L405" s="232"/>
      <c r="M405" s="232"/>
      <c r="N405" s="232"/>
      <c r="O405" s="232"/>
      <c r="P405" s="232"/>
      <c r="Q405" s="232"/>
      <c r="R405" s="232"/>
      <c r="S405" s="232"/>
      <c r="T405" s="232"/>
      <c r="U405" s="232"/>
      <c r="V405" s="232"/>
      <c r="W405" s="232"/>
      <c r="X405" s="232"/>
      <c r="Y405" s="232"/>
      <c r="Z405" s="232"/>
      <c r="AA405" s="232"/>
      <c r="AB405" s="232"/>
      <c r="AC405" s="232"/>
      <c r="AD405" s="232"/>
      <c r="AE405" s="232"/>
      <c r="AF405" s="232"/>
      <c r="AG405" s="232"/>
      <c r="AH405" s="232"/>
      <c r="AI405" s="232"/>
      <c r="AJ405" s="232"/>
      <c r="AK405" s="232"/>
      <c r="AL405" s="232"/>
      <c r="AM405" s="232"/>
      <c r="AN405" s="232"/>
      <c r="AO405" s="232"/>
      <c r="AP405" s="232"/>
      <c r="AQ405" s="232"/>
      <c r="AR405" s="232"/>
      <c r="AS405" s="250"/>
    </row>
    <row r="406" spans="1:45">
      <c r="B406" s="254"/>
      <c r="C406" s="246"/>
      <c r="D406" s="255"/>
      <c r="AS406" s="250"/>
    </row>
    <row r="407" spans="1:45" ht="15">
      <c r="B407" s="225" t="s">
        <v>215</v>
      </c>
      <c r="AS407" s="226" t="s">
        <v>147</v>
      </c>
    </row>
    <row r="408" spans="1:45" ht="15">
      <c r="A408" s="256" t="s">
        <v>57</v>
      </c>
      <c r="B408" s="228" t="s">
        <v>113</v>
      </c>
      <c r="C408" s="229" t="s">
        <v>114</v>
      </c>
      <c r="D408" s="230" t="s">
        <v>128</v>
      </c>
      <c r="E408" s="231"/>
      <c r="F408" s="232"/>
      <c r="G408" s="232"/>
      <c r="H408" s="232"/>
      <c r="I408" s="232"/>
      <c r="J408" s="232"/>
      <c r="K408" s="232"/>
      <c r="L408" s="232"/>
      <c r="M408" s="232"/>
      <c r="N408" s="232"/>
      <c r="O408" s="232"/>
      <c r="P408" s="232"/>
      <c r="Q408" s="232"/>
      <c r="R408" s="232"/>
      <c r="S408" s="232"/>
      <c r="T408" s="232"/>
      <c r="U408" s="232"/>
      <c r="V408" s="232"/>
      <c r="W408" s="232"/>
      <c r="X408" s="232"/>
      <c r="Y408" s="232"/>
      <c r="Z408" s="232"/>
      <c r="AA408" s="232"/>
      <c r="AB408" s="232"/>
      <c r="AC408" s="232"/>
      <c r="AD408" s="232"/>
      <c r="AE408" s="232"/>
      <c r="AF408" s="232"/>
      <c r="AG408" s="232"/>
      <c r="AH408" s="232"/>
      <c r="AI408" s="232"/>
      <c r="AJ408" s="232"/>
      <c r="AK408" s="232"/>
      <c r="AL408" s="232"/>
      <c r="AM408" s="232"/>
      <c r="AN408" s="232"/>
      <c r="AO408" s="232"/>
      <c r="AP408" s="232"/>
      <c r="AQ408" s="232"/>
      <c r="AR408" s="232"/>
      <c r="AS408" s="226">
        <v>1</v>
      </c>
    </row>
    <row r="409" spans="1:45">
      <c r="A409" s="237"/>
      <c r="B409" s="234" t="s">
        <v>129</v>
      </c>
      <c r="C409" s="235" t="s">
        <v>129</v>
      </c>
      <c r="D409" s="236" t="s">
        <v>130</v>
      </c>
      <c r="E409" s="231"/>
      <c r="F409" s="232"/>
      <c r="G409" s="232"/>
      <c r="H409" s="232"/>
      <c r="I409" s="232"/>
      <c r="J409" s="232"/>
      <c r="K409" s="232"/>
      <c r="L409" s="232"/>
      <c r="M409" s="232"/>
      <c r="N409" s="232"/>
      <c r="O409" s="232"/>
      <c r="P409" s="232"/>
      <c r="Q409" s="232"/>
      <c r="R409" s="232"/>
      <c r="S409" s="232"/>
      <c r="T409" s="232"/>
      <c r="U409" s="232"/>
      <c r="V409" s="232"/>
      <c r="W409" s="232"/>
      <c r="X409" s="232"/>
      <c r="Y409" s="232"/>
      <c r="Z409" s="232"/>
      <c r="AA409" s="232"/>
      <c r="AB409" s="232"/>
      <c r="AC409" s="232"/>
      <c r="AD409" s="232"/>
      <c r="AE409" s="232"/>
      <c r="AF409" s="232"/>
      <c r="AG409" s="232"/>
      <c r="AH409" s="232"/>
      <c r="AI409" s="232"/>
      <c r="AJ409" s="232"/>
      <c r="AK409" s="232"/>
      <c r="AL409" s="232"/>
      <c r="AM409" s="232"/>
      <c r="AN409" s="232"/>
      <c r="AO409" s="232"/>
      <c r="AP409" s="232"/>
      <c r="AQ409" s="232"/>
      <c r="AR409" s="232"/>
      <c r="AS409" s="226" t="s">
        <v>3</v>
      </c>
    </row>
    <row r="410" spans="1:45">
      <c r="A410" s="237"/>
      <c r="B410" s="234"/>
      <c r="C410" s="235"/>
      <c r="D410" s="238" t="s">
        <v>244</v>
      </c>
      <c r="E410" s="231"/>
      <c r="F410" s="232"/>
      <c r="G410" s="232"/>
      <c r="H410" s="232"/>
      <c r="I410" s="232"/>
      <c r="J410" s="232"/>
      <c r="K410" s="232"/>
      <c r="L410" s="232"/>
      <c r="M410" s="232"/>
      <c r="N410" s="232"/>
      <c r="O410" s="232"/>
      <c r="P410" s="232"/>
      <c r="Q410" s="232"/>
      <c r="R410" s="232"/>
      <c r="S410" s="232"/>
      <c r="T410" s="232"/>
      <c r="U410" s="232"/>
      <c r="V410" s="232"/>
      <c r="W410" s="232"/>
      <c r="X410" s="232"/>
      <c r="Y410" s="232"/>
      <c r="Z410" s="232"/>
      <c r="AA410" s="232"/>
      <c r="AB410" s="232"/>
      <c r="AC410" s="232"/>
      <c r="AD410" s="232"/>
      <c r="AE410" s="232"/>
      <c r="AF410" s="232"/>
      <c r="AG410" s="232"/>
      <c r="AH410" s="232"/>
      <c r="AI410" s="232"/>
      <c r="AJ410" s="232"/>
      <c r="AK410" s="232"/>
      <c r="AL410" s="232"/>
      <c r="AM410" s="232"/>
      <c r="AN410" s="232"/>
      <c r="AO410" s="232"/>
      <c r="AP410" s="232"/>
      <c r="AQ410" s="232"/>
      <c r="AR410" s="232"/>
      <c r="AS410" s="226">
        <v>3</v>
      </c>
    </row>
    <row r="411" spans="1:45">
      <c r="A411" s="237"/>
      <c r="B411" s="234"/>
      <c r="C411" s="235"/>
      <c r="D411" s="239"/>
      <c r="E411" s="231"/>
      <c r="F411" s="232"/>
      <c r="G411" s="232"/>
      <c r="H411" s="232"/>
      <c r="I411" s="232"/>
      <c r="J411" s="232"/>
      <c r="K411" s="232"/>
      <c r="L411" s="232"/>
      <c r="M411" s="232"/>
      <c r="N411" s="232"/>
      <c r="O411" s="232"/>
      <c r="P411" s="232"/>
      <c r="Q411" s="232"/>
      <c r="R411" s="232"/>
      <c r="S411" s="232"/>
      <c r="T411" s="232"/>
      <c r="U411" s="232"/>
      <c r="V411" s="232"/>
      <c r="W411" s="232"/>
      <c r="X411" s="232"/>
      <c r="Y411" s="232"/>
      <c r="Z411" s="232"/>
      <c r="AA411" s="232"/>
      <c r="AB411" s="232"/>
      <c r="AC411" s="232"/>
      <c r="AD411" s="232"/>
      <c r="AE411" s="232"/>
      <c r="AF411" s="232"/>
      <c r="AG411" s="232"/>
      <c r="AH411" s="232"/>
      <c r="AI411" s="232"/>
      <c r="AJ411" s="232"/>
      <c r="AK411" s="232"/>
      <c r="AL411" s="232"/>
      <c r="AM411" s="232"/>
      <c r="AN411" s="232"/>
      <c r="AO411" s="232"/>
      <c r="AP411" s="232"/>
      <c r="AQ411" s="232"/>
      <c r="AR411" s="232"/>
      <c r="AS411" s="226">
        <v>3</v>
      </c>
    </row>
    <row r="412" spans="1:45">
      <c r="A412" s="237"/>
      <c r="B412" s="228">
        <v>1</v>
      </c>
      <c r="C412" s="240">
        <v>1</v>
      </c>
      <c r="D412" s="241" t="s">
        <v>112</v>
      </c>
      <c r="E412" s="242"/>
      <c r="F412" s="243"/>
      <c r="G412" s="243"/>
      <c r="H412" s="243"/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  <c r="AJ412" s="243"/>
      <c r="AK412" s="243"/>
      <c r="AL412" s="243"/>
      <c r="AM412" s="243"/>
      <c r="AN412" s="243"/>
      <c r="AO412" s="243"/>
      <c r="AP412" s="243"/>
      <c r="AQ412" s="243"/>
      <c r="AR412" s="243"/>
      <c r="AS412" s="244">
        <v>1</v>
      </c>
    </row>
    <row r="413" spans="1:45">
      <c r="A413" s="237"/>
      <c r="B413" s="234">
        <v>1</v>
      </c>
      <c r="C413" s="235">
        <v>2</v>
      </c>
      <c r="D413" s="245" t="s">
        <v>112</v>
      </c>
      <c r="E413" s="242"/>
      <c r="F413" s="243"/>
      <c r="G413" s="243"/>
      <c r="H413" s="243"/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  <c r="AJ413" s="243"/>
      <c r="AK413" s="243"/>
      <c r="AL413" s="243"/>
      <c r="AM413" s="243"/>
      <c r="AN413" s="243"/>
      <c r="AO413" s="243"/>
      <c r="AP413" s="243"/>
      <c r="AQ413" s="243"/>
      <c r="AR413" s="243"/>
      <c r="AS413" s="244">
        <v>13</v>
      </c>
    </row>
    <row r="414" spans="1:45">
      <c r="A414" s="237"/>
      <c r="B414" s="246" t="s">
        <v>142</v>
      </c>
      <c r="C414" s="247"/>
      <c r="D414" s="248" t="s">
        <v>237</v>
      </c>
      <c r="E414" s="242"/>
      <c r="F414" s="243"/>
      <c r="G414" s="243"/>
      <c r="H414" s="243"/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  <c r="AJ414" s="243"/>
      <c r="AK414" s="243"/>
      <c r="AL414" s="243"/>
      <c r="AM414" s="243"/>
      <c r="AN414" s="243"/>
      <c r="AO414" s="243"/>
      <c r="AP414" s="243"/>
      <c r="AQ414" s="243"/>
      <c r="AR414" s="243"/>
      <c r="AS414" s="244">
        <v>16</v>
      </c>
    </row>
    <row r="415" spans="1:45">
      <c r="A415" s="237"/>
      <c r="B415" s="232" t="s">
        <v>143</v>
      </c>
      <c r="C415" s="237"/>
      <c r="D415" s="249" t="s">
        <v>237</v>
      </c>
      <c r="E415" s="242"/>
      <c r="F415" s="243"/>
      <c r="G415" s="243"/>
      <c r="H415" s="243"/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  <c r="AJ415" s="243"/>
      <c r="AK415" s="243"/>
      <c r="AL415" s="243"/>
      <c r="AM415" s="243"/>
      <c r="AN415" s="243"/>
      <c r="AO415" s="243"/>
      <c r="AP415" s="243"/>
      <c r="AQ415" s="243"/>
      <c r="AR415" s="243"/>
      <c r="AS415" s="244" t="s">
        <v>112</v>
      </c>
    </row>
    <row r="416" spans="1:45">
      <c r="A416" s="237"/>
      <c r="B416" s="232" t="s">
        <v>144</v>
      </c>
      <c r="C416" s="237"/>
      <c r="D416" s="249" t="s">
        <v>237</v>
      </c>
      <c r="E416" s="242"/>
      <c r="F416" s="243"/>
      <c r="G416" s="243"/>
      <c r="H416" s="243"/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  <c r="AJ416" s="243"/>
      <c r="AK416" s="243"/>
      <c r="AL416" s="243"/>
      <c r="AM416" s="243"/>
      <c r="AN416" s="243"/>
      <c r="AO416" s="243"/>
      <c r="AP416" s="243"/>
      <c r="AQ416" s="243"/>
      <c r="AR416" s="243"/>
      <c r="AS416" s="244">
        <v>19</v>
      </c>
    </row>
    <row r="417" spans="1:45">
      <c r="A417" s="237"/>
      <c r="B417" s="232" t="s">
        <v>93</v>
      </c>
      <c r="C417" s="237"/>
      <c r="D417" s="101" t="s">
        <v>237</v>
      </c>
      <c r="E417" s="231"/>
      <c r="F417" s="232"/>
      <c r="G417" s="232"/>
      <c r="H417" s="232"/>
      <c r="I417" s="232"/>
      <c r="J417" s="232"/>
      <c r="K417" s="232"/>
      <c r="L417" s="232"/>
      <c r="M417" s="232"/>
      <c r="N417" s="232"/>
      <c r="O417" s="232"/>
      <c r="P417" s="232"/>
      <c r="Q417" s="232"/>
      <c r="R417" s="232"/>
      <c r="S417" s="232"/>
      <c r="T417" s="232"/>
      <c r="U417" s="232"/>
      <c r="V417" s="232"/>
      <c r="W417" s="232"/>
      <c r="X417" s="232"/>
      <c r="Y417" s="232"/>
      <c r="Z417" s="232"/>
      <c r="AA417" s="232"/>
      <c r="AB417" s="232"/>
      <c r="AC417" s="232"/>
      <c r="AD417" s="232"/>
      <c r="AE417" s="232"/>
      <c r="AF417" s="232"/>
      <c r="AG417" s="232"/>
      <c r="AH417" s="232"/>
      <c r="AI417" s="232"/>
      <c r="AJ417" s="232"/>
      <c r="AK417" s="232"/>
      <c r="AL417" s="232"/>
      <c r="AM417" s="232"/>
      <c r="AN417" s="232"/>
      <c r="AO417" s="232"/>
      <c r="AP417" s="232"/>
      <c r="AQ417" s="232"/>
      <c r="AR417" s="232"/>
      <c r="AS417" s="250"/>
    </row>
    <row r="418" spans="1:45">
      <c r="A418" s="237"/>
      <c r="B418" s="232" t="s">
        <v>145</v>
      </c>
      <c r="C418" s="237"/>
      <c r="D418" s="101" t="s">
        <v>237</v>
      </c>
      <c r="E418" s="231"/>
      <c r="F418" s="232"/>
      <c r="G418" s="232"/>
      <c r="H418" s="232"/>
      <c r="I418" s="232"/>
      <c r="J418" s="232"/>
      <c r="K418" s="232"/>
      <c r="L418" s="232"/>
      <c r="M418" s="232"/>
      <c r="N418" s="232"/>
      <c r="O418" s="232"/>
      <c r="P418" s="232"/>
      <c r="Q418" s="232"/>
      <c r="R418" s="232"/>
      <c r="S418" s="232"/>
      <c r="T418" s="232"/>
      <c r="U418" s="232"/>
      <c r="V418" s="232"/>
      <c r="W418" s="232"/>
      <c r="X418" s="232"/>
      <c r="Y418" s="232"/>
      <c r="Z418" s="232"/>
      <c r="AA418" s="232"/>
      <c r="AB418" s="232"/>
      <c r="AC418" s="232"/>
      <c r="AD418" s="232"/>
      <c r="AE418" s="232"/>
      <c r="AF418" s="232"/>
      <c r="AG418" s="232"/>
      <c r="AH418" s="232"/>
      <c r="AI418" s="232"/>
      <c r="AJ418" s="232"/>
      <c r="AK418" s="232"/>
      <c r="AL418" s="232"/>
      <c r="AM418" s="232"/>
      <c r="AN418" s="232"/>
      <c r="AO418" s="232"/>
      <c r="AP418" s="232"/>
      <c r="AQ418" s="232"/>
      <c r="AR418" s="232"/>
      <c r="AS418" s="250"/>
    </row>
    <row r="419" spans="1:45">
      <c r="A419" s="237"/>
      <c r="B419" s="251" t="s">
        <v>245</v>
      </c>
      <c r="C419" s="252"/>
      <c r="D419" s="253" t="s">
        <v>246</v>
      </c>
      <c r="E419" s="231"/>
      <c r="F419" s="232"/>
      <c r="G419" s="232"/>
      <c r="H419" s="232"/>
      <c r="I419" s="232"/>
      <c r="J419" s="232"/>
      <c r="K419" s="232"/>
      <c r="L419" s="232"/>
      <c r="M419" s="232"/>
      <c r="N419" s="232"/>
      <c r="O419" s="232"/>
      <c r="P419" s="232"/>
      <c r="Q419" s="232"/>
      <c r="R419" s="232"/>
      <c r="S419" s="232"/>
      <c r="T419" s="232"/>
      <c r="U419" s="232"/>
      <c r="V419" s="232"/>
      <c r="W419" s="232"/>
      <c r="X419" s="232"/>
      <c r="Y419" s="232"/>
      <c r="Z419" s="232"/>
      <c r="AA419" s="232"/>
      <c r="AB419" s="232"/>
      <c r="AC419" s="232"/>
      <c r="AD419" s="232"/>
      <c r="AE419" s="232"/>
      <c r="AF419" s="232"/>
      <c r="AG419" s="232"/>
      <c r="AH419" s="232"/>
      <c r="AI419" s="232"/>
      <c r="AJ419" s="232"/>
      <c r="AK419" s="232"/>
      <c r="AL419" s="232"/>
      <c r="AM419" s="232"/>
      <c r="AN419" s="232"/>
      <c r="AO419" s="232"/>
      <c r="AP419" s="232"/>
      <c r="AQ419" s="232"/>
      <c r="AR419" s="232"/>
      <c r="AS419" s="250"/>
    </row>
    <row r="420" spans="1:45">
      <c r="B420" s="254"/>
      <c r="C420" s="246"/>
      <c r="D420" s="255"/>
      <c r="AS420" s="250"/>
    </row>
    <row r="421" spans="1:45" ht="15">
      <c r="B421" s="225" t="s">
        <v>217</v>
      </c>
      <c r="AS421" s="226" t="s">
        <v>147</v>
      </c>
    </row>
    <row r="422" spans="1:45" ht="15">
      <c r="A422" s="256" t="s">
        <v>6</v>
      </c>
      <c r="B422" s="228" t="s">
        <v>113</v>
      </c>
      <c r="C422" s="229" t="s">
        <v>114</v>
      </c>
      <c r="D422" s="230" t="s">
        <v>128</v>
      </c>
      <c r="E422" s="231"/>
      <c r="F422" s="232"/>
      <c r="G422" s="232"/>
      <c r="H422" s="232"/>
      <c r="I422" s="232"/>
      <c r="J422" s="232"/>
      <c r="K422" s="232"/>
      <c r="L422" s="232"/>
      <c r="M422" s="232"/>
      <c r="N422" s="232"/>
      <c r="O422" s="232"/>
      <c r="P422" s="232"/>
      <c r="Q422" s="232"/>
      <c r="R422" s="232"/>
      <c r="S422" s="232"/>
      <c r="T422" s="232"/>
      <c r="U422" s="232"/>
      <c r="V422" s="232"/>
      <c r="W422" s="232"/>
      <c r="X422" s="232"/>
      <c r="Y422" s="232"/>
      <c r="Z422" s="232"/>
      <c r="AA422" s="232"/>
      <c r="AB422" s="232"/>
      <c r="AC422" s="232"/>
      <c r="AD422" s="232"/>
      <c r="AE422" s="232"/>
      <c r="AF422" s="232"/>
      <c r="AG422" s="232"/>
      <c r="AH422" s="232"/>
      <c r="AI422" s="232"/>
      <c r="AJ422" s="232"/>
      <c r="AK422" s="232"/>
      <c r="AL422" s="232"/>
      <c r="AM422" s="232"/>
      <c r="AN422" s="232"/>
      <c r="AO422" s="232"/>
      <c r="AP422" s="232"/>
      <c r="AQ422" s="232"/>
      <c r="AR422" s="232"/>
      <c r="AS422" s="226">
        <v>1</v>
      </c>
    </row>
    <row r="423" spans="1:45">
      <c r="A423" s="237"/>
      <c r="B423" s="234" t="s">
        <v>129</v>
      </c>
      <c r="C423" s="235" t="s">
        <v>129</v>
      </c>
      <c r="D423" s="236" t="s">
        <v>130</v>
      </c>
      <c r="E423" s="231"/>
      <c r="F423" s="232"/>
      <c r="G423" s="232"/>
      <c r="H423" s="232"/>
      <c r="I423" s="232"/>
      <c r="J423" s="232"/>
      <c r="K423" s="232"/>
      <c r="L423" s="232"/>
      <c r="M423" s="232"/>
      <c r="N423" s="232"/>
      <c r="O423" s="232"/>
      <c r="P423" s="232"/>
      <c r="Q423" s="232"/>
      <c r="R423" s="232"/>
      <c r="S423" s="232"/>
      <c r="T423" s="232"/>
      <c r="U423" s="232"/>
      <c r="V423" s="232"/>
      <c r="W423" s="232"/>
      <c r="X423" s="232"/>
      <c r="Y423" s="232"/>
      <c r="Z423" s="232"/>
      <c r="AA423" s="232"/>
      <c r="AB423" s="232"/>
      <c r="AC423" s="232"/>
      <c r="AD423" s="232"/>
      <c r="AE423" s="232"/>
      <c r="AF423" s="232"/>
      <c r="AG423" s="232"/>
      <c r="AH423" s="232"/>
      <c r="AI423" s="232"/>
      <c r="AJ423" s="232"/>
      <c r="AK423" s="232"/>
      <c r="AL423" s="232"/>
      <c r="AM423" s="232"/>
      <c r="AN423" s="232"/>
      <c r="AO423" s="232"/>
      <c r="AP423" s="232"/>
      <c r="AQ423" s="232"/>
      <c r="AR423" s="232"/>
      <c r="AS423" s="226" t="s">
        <v>3</v>
      </c>
    </row>
    <row r="424" spans="1:45">
      <c r="A424" s="237"/>
      <c r="B424" s="234"/>
      <c r="C424" s="235"/>
      <c r="D424" s="238" t="s">
        <v>244</v>
      </c>
      <c r="E424" s="231"/>
      <c r="F424" s="232"/>
      <c r="G424" s="232"/>
      <c r="H424" s="232"/>
      <c r="I424" s="232"/>
      <c r="J424" s="232"/>
      <c r="K424" s="232"/>
      <c r="L424" s="232"/>
      <c r="M424" s="232"/>
      <c r="N424" s="232"/>
      <c r="O424" s="232"/>
      <c r="P424" s="232"/>
      <c r="Q424" s="232"/>
      <c r="R424" s="232"/>
      <c r="S424" s="232"/>
      <c r="T424" s="232"/>
      <c r="U424" s="232"/>
      <c r="V424" s="232"/>
      <c r="W424" s="232"/>
      <c r="X424" s="232"/>
      <c r="Y424" s="232"/>
      <c r="Z424" s="232"/>
      <c r="AA424" s="232"/>
      <c r="AB424" s="232"/>
      <c r="AC424" s="232"/>
      <c r="AD424" s="232"/>
      <c r="AE424" s="232"/>
      <c r="AF424" s="232"/>
      <c r="AG424" s="232"/>
      <c r="AH424" s="232"/>
      <c r="AI424" s="232"/>
      <c r="AJ424" s="232"/>
      <c r="AK424" s="232"/>
      <c r="AL424" s="232"/>
      <c r="AM424" s="232"/>
      <c r="AN424" s="232"/>
      <c r="AO424" s="232"/>
      <c r="AP424" s="232"/>
      <c r="AQ424" s="232"/>
      <c r="AR424" s="232"/>
      <c r="AS424" s="226">
        <v>3</v>
      </c>
    </row>
    <row r="425" spans="1:45">
      <c r="A425" s="237"/>
      <c r="B425" s="234"/>
      <c r="C425" s="235"/>
      <c r="D425" s="239"/>
      <c r="E425" s="231"/>
      <c r="F425" s="232"/>
      <c r="G425" s="232"/>
      <c r="H425" s="232"/>
      <c r="I425" s="232"/>
      <c r="J425" s="232"/>
      <c r="K425" s="232"/>
      <c r="L425" s="232"/>
      <c r="M425" s="232"/>
      <c r="N425" s="232"/>
      <c r="O425" s="232"/>
      <c r="P425" s="232"/>
      <c r="Q425" s="232"/>
      <c r="R425" s="232"/>
      <c r="S425" s="232"/>
      <c r="T425" s="232"/>
      <c r="U425" s="232"/>
      <c r="V425" s="232"/>
      <c r="W425" s="232"/>
      <c r="X425" s="232"/>
      <c r="Y425" s="232"/>
      <c r="Z425" s="232"/>
      <c r="AA425" s="232"/>
      <c r="AB425" s="232"/>
      <c r="AC425" s="232"/>
      <c r="AD425" s="232"/>
      <c r="AE425" s="232"/>
      <c r="AF425" s="232"/>
      <c r="AG425" s="232"/>
      <c r="AH425" s="232"/>
      <c r="AI425" s="232"/>
      <c r="AJ425" s="232"/>
      <c r="AK425" s="232"/>
      <c r="AL425" s="232"/>
      <c r="AM425" s="232"/>
      <c r="AN425" s="232"/>
      <c r="AO425" s="232"/>
      <c r="AP425" s="232"/>
      <c r="AQ425" s="232"/>
      <c r="AR425" s="232"/>
      <c r="AS425" s="226">
        <v>3</v>
      </c>
    </row>
    <row r="426" spans="1:45">
      <c r="A426" s="237"/>
      <c r="B426" s="228">
        <v>1</v>
      </c>
      <c r="C426" s="240">
        <v>1</v>
      </c>
      <c r="D426" s="277">
        <v>0.1</v>
      </c>
      <c r="E426" s="242"/>
      <c r="F426" s="243"/>
      <c r="G426" s="243"/>
      <c r="H426" s="243"/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  <c r="AJ426" s="243"/>
      <c r="AK426" s="243"/>
      <c r="AL426" s="243"/>
      <c r="AM426" s="243"/>
      <c r="AN426" s="243"/>
      <c r="AO426" s="243"/>
      <c r="AP426" s="243"/>
      <c r="AQ426" s="243"/>
      <c r="AR426" s="243"/>
      <c r="AS426" s="244">
        <v>1</v>
      </c>
    </row>
    <row r="427" spans="1:45">
      <c r="A427" s="237"/>
      <c r="B427" s="234">
        <v>1</v>
      </c>
      <c r="C427" s="235">
        <v>2</v>
      </c>
      <c r="D427" s="278" t="s">
        <v>111</v>
      </c>
      <c r="E427" s="242"/>
      <c r="F427" s="243"/>
      <c r="G427" s="243"/>
      <c r="H427" s="243"/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  <c r="AJ427" s="243"/>
      <c r="AK427" s="243"/>
      <c r="AL427" s="243"/>
      <c r="AM427" s="243"/>
      <c r="AN427" s="243"/>
      <c r="AO427" s="243"/>
      <c r="AP427" s="243"/>
      <c r="AQ427" s="243"/>
      <c r="AR427" s="243"/>
      <c r="AS427" s="244">
        <v>14</v>
      </c>
    </row>
    <row r="428" spans="1:45">
      <c r="A428" s="237"/>
      <c r="B428" s="246" t="s">
        <v>142</v>
      </c>
      <c r="C428" s="247"/>
      <c r="D428" s="248">
        <v>0.1</v>
      </c>
      <c r="E428" s="242"/>
      <c r="F428" s="243"/>
      <c r="G428" s="243"/>
      <c r="H428" s="243"/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  <c r="AJ428" s="243"/>
      <c r="AK428" s="243"/>
      <c r="AL428" s="243"/>
      <c r="AM428" s="243"/>
      <c r="AN428" s="243"/>
      <c r="AO428" s="243"/>
      <c r="AP428" s="243"/>
      <c r="AQ428" s="243"/>
      <c r="AR428" s="243"/>
      <c r="AS428" s="244">
        <v>16</v>
      </c>
    </row>
    <row r="429" spans="1:45">
      <c r="A429" s="237"/>
      <c r="B429" s="232" t="s">
        <v>143</v>
      </c>
      <c r="C429" s="237"/>
      <c r="D429" s="249">
        <v>0.1</v>
      </c>
      <c r="E429" s="242"/>
      <c r="F429" s="243"/>
      <c r="G429" s="243"/>
      <c r="H429" s="243"/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  <c r="AJ429" s="243"/>
      <c r="AK429" s="243"/>
      <c r="AL429" s="243"/>
      <c r="AM429" s="243"/>
      <c r="AN429" s="243"/>
      <c r="AO429" s="243"/>
      <c r="AP429" s="243"/>
      <c r="AQ429" s="243"/>
      <c r="AR429" s="243"/>
      <c r="AS429" s="244">
        <v>7.4999999999999997E-2</v>
      </c>
    </row>
    <row r="430" spans="1:45">
      <c r="A430" s="237"/>
      <c r="B430" s="232" t="s">
        <v>144</v>
      </c>
      <c r="C430" s="237"/>
      <c r="D430" s="249" t="s">
        <v>237</v>
      </c>
      <c r="E430" s="242"/>
      <c r="F430" s="243"/>
      <c r="G430" s="243"/>
      <c r="H430" s="243"/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  <c r="AJ430" s="243"/>
      <c r="AK430" s="243"/>
      <c r="AL430" s="243"/>
      <c r="AM430" s="243"/>
      <c r="AN430" s="243"/>
      <c r="AO430" s="243"/>
      <c r="AP430" s="243"/>
      <c r="AQ430" s="243"/>
      <c r="AR430" s="243"/>
      <c r="AS430" s="244">
        <v>20</v>
      </c>
    </row>
    <row r="431" spans="1:45">
      <c r="A431" s="237"/>
      <c r="B431" s="232" t="s">
        <v>93</v>
      </c>
      <c r="C431" s="237"/>
      <c r="D431" s="101" t="s">
        <v>237</v>
      </c>
      <c r="E431" s="231"/>
      <c r="F431" s="232"/>
      <c r="G431" s="232"/>
      <c r="H431" s="232"/>
      <c r="I431" s="232"/>
      <c r="J431" s="232"/>
      <c r="K431" s="232"/>
      <c r="L431" s="232"/>
      <c r="M431" s="232"/>
      <c r="N431" s="232"/>
      <c r="O431" s="232"/>
      <c r="P431" s="232"/>
      <c r="Q431" s="232"/>
      <c r="R431" s="232"/>
      <c r="S431" s="232"/>
      <c r="T431" s="232"/>
      <c r="U431" s="232"/>
      <c r="V431" s="232"/>
      <c r="W431" s="232"/>
      <c r="X431" s="232"/>
      <c r="Y431" s="232"/>
      <c r="Z431" s="232"/>
      <c r="AA431" s="232"/>
      <c r="AB431" s="232"/>
      <c r="AC431" s="232"/>
      <c r="AD431" s="232"/>
      <c r="AE431" s="232"/>
      <c r="AF431" s="232"/>
      <c r="AG431" s="232"/>
      <c r="AH431" s="232"/>
      <c r="AI431" s="232"/>
      <c r="AJ431" s="232"/>
      <c r="AK431" s="232"/>
      <c r="AL431" s="232"/>
      <c r="AM431" s="232"/>
      <c r="AN431" s="232"/>
      <c r="AO431" s="232"/>
      <c r="AP431" s="232"/>
      <c r="AQ431" s="232"/>
      <c r="AR431" s="232"/>
      <c r="AS431" s="250"/>
    </row>
    <row r="432" spans="1:45">
      <c r="A432" s="237"/>
      <c r="B432" s="232" t="s">
        <v>145</v>
      </c>
      <c r="C432" s="237"/>
      <c r="D432" s="101">
        <v>0.33333333333333348</v>
      </c>
      <c r="E432" s="231"/>
      <c r="F432" s="232"/>
      <c r="G432" s="232"/>
      <c r="H432" s="232"/>
      <c r="I432" s="232"/>
      <c r="J432" s="232"/>
      <c r="K432" s="232"/>
      <c r="L432" s="232"/>
      <c r="M432" s="232"/>
      <c r="N432" s="232"/>
      <c r="O432" s="232"/>
      <c r="P432" s="232"/>
      <c r="Q432" s="232"/>
      <c r="R432" s="232"/>
      <c r="S432" s="232"/>
      <c r="T432" s="232"/>
      <c r="U432" s="232"/>
      <c r="V432" s="232"/>
      <c r="W432" s="232"/>
      <c r="X432" s="232"/>
      <c r="Y432" s="232"/>
      <c r="Z432" s="232"/>
      <c r="AA432" s="232"/>
      <c r="AB432" s="232"/>
      <c r="AC432" s="232"/>
      <c r="AD432" s="232"/>
      <c r="AE432" s="232"/>
      <c r="AF432" s="232"/>
      <c r="AG432" s="232"/>
      <c r="AH432" s="232"/>
      <c r="AI432" s="232"/>
      <c r="AJ432" s="232"/>
      <c r="AK432" s="232"/>
      <c r="AL432" s="232"/>
      <c r="AM432" s="232"/>
      <c r="AN432" s="232"/>
      <c r="AO432" s="232"/>
      <c r="AP432" s="232"/>
      <c r="AQ432" s="232"/>
      <c r="AR432" s="232"/>
      <c r="AS432" s="250"/>
    </row>
    <row r="433" spans="1:45">
      <c r="A433" s="237"/>
      <c r="B433" s="251" t="s">
        <v>245</v>
      </c>
      <c r="C433" s="252"/>
      <c r="D433" s="253" t="s">
        <v>246</v>
      </c>
      <c r="E433" s="231"/>
      <c r="F433" s="232"/>
      <c r="G433" s="232"/>
      <c r="H433" s="232"/>
      <c r="I433" s="232"/>
      <c r="J433" s="232"/>
      <c r="K433" s="232"/>
      <c r="L433" s="232"/>
      <c r="M433" s="232"/>
      <c r="N433" s="232"/>
      <c r="O433" s="232"/>
      <c r="P433" s="232"/>
      <c r="Q433" s="232"/>
      <c r="R433" s="232"/>
      <c r="S433" s="232"/>
      <c r="T433" s="232"/>
      <c r="U433" s="232"/>
      <c r="V433" s="232"/>
      <c r="W433" s="232"/>
      <c r="X433" s="232"/>
      <c r="Y433" s="232"/>
      <c r="Z433" s="232"/>
      <c r="AA433" s="232"/>
      <c r="AB433" s="232"/>
      <c r="AC433" s="232"/>
      <c r="AD433" s="232"/>
      <c r="AE433" s="232"/>
      <c r="AF433" s="232"/>
      <c r="AG433" s="232"/>
      <c r="AH433" s="232"/>
      <c r="AI433" s="232"/>
      <c r="AJ433" s="232"/>
      <c r="AK433" s="232"/>
      <c r="AL433" s="232"/>
      <c r="AM433" s="232"/>
      <c r="AN433" s="232"/>
      <c r="AO433" s="232"/>
      <c r="AP433" s="232"/>
      <c r="AQ433" s="232"/>
      <c r="AR433" s="232"/>
      <c r="AS433" s="250"/>
    </row>
    <row r="434" spans="1:45">
      <c r="B434" s="254"/>
      <c r="C434" s="246"/>
      <c r="D434" s="255"/>
      <c r="AS434" s="250"/>
    </row>
    <row r="435" spans="1:45" ht="15">
      <c r="B435" s="225" t="s">
        <v>275</v>
      </c>
      <c r="AS435" s="226" t="s">
        <v>147</v>
      </c>
    </row>
    <row r="436" spans="1:45" ht="15">
      <c r="A436" s="256" t="s">
        <v>9</v>
      </c>
      <c r="B436" s="228" t="s">
        <v>113</v>
      </c>
      <c r="C436" s="229" t="s">
        <v>114</v>
      </c>
      <c r="D436" s="230" t="s">
        <v>128</v>
      </c>
      <c r="E436" s="231"/>
      <c r="F436" s="232"/>
      <c r="G436" s="232"/>
      <c r="H436" s="232"/>
      <c r="I436" s="232"/>
      <c r="J436" s="232"/>
      <c r="K436" s="232"/>
      <c r="L436" s="232"/>
      <c r="M436" s="232"/>
      <c r="N436" s="232"/>
      <c r="O436" s="232"/>
      <c r="P436" s="232"/>
      <c r="Q436" s="232"/>
      <c r="R436" s="232"/>
      <c r="S436" s="232"/>
      <c r="T436" s="232"/>
      <c r="U436" s="232"/>
      <c r="V436" s="232"/>
      <c r="W436" s="232"/>
      <c r="X436" s="232"/>
      <c r="Y436" s="232"/>
      <c r="Z436" s="232"/>
      <c r="AA436" s="232"/>
      <c r="AB436" s="232"/>
      <c r="AC436" s="232"/>
      <c r="AD436" s="232"/>
      <c r="AE436" s="232"/>
      <c r="AF436" s="232"/>
      <c r="AG436" s="232"/>
      <c r="AH436" s="232"/>
      <c r="AI436" s="232"/>
      <c r="AJ436" s="232"/>
      <c r="AK436" s="232"/>
      <c r="AL436" s="232"/>
      <c r="AM436" s="232"/>
      <c r="AN436" s="232"/>
      <c r="AO436" s="232"/>
      <c r="AP436" s="232"/>
      <c r="AQ436" s="232"/>
      <c r="AR436" s="232"/>
      <c r="AS436" s="226">
        <v>1</v>
      </c>
    </row>
    <row r="437" spans="1:45">
      <c r="A437" s="237"/>
      <c r="B437" s="234" t="s">
        <v>129</v>
      </c>
      <c r="C437" s="235" t="s">
        <v>129</v>
      </c>
      <c r="D437" s="236" t="s">
        <v>130</v>
      </c>
      <c r="E437" s="231"/>
      <c r="F437" s="232"/>
      <c r="G437" s="232"/>
      <c r="H437" s="232"/>
      <c r="I437" s="232"/>
      <c r="J437" s="232"/>
      <c r="K437" s="232"/>
      <c r="L437" s="232"/>
      <c r="M437" s="232"/>
      <c r="N437" s="232"/>
      <c r="O437" s="232"/>
      <c r="P437" s="232"/>
      <c r="Q437" s="232"/>
      <c r="R437" s="232"/>
      <c r="S437" s="232"/>
      <c r="T437" s="232"/>
      <c r="U437" s="232"/>
      <c r="V437" s="232"/>
      <c r="W437" s="232"/>
      <c r="X437" s="232"/>
      <c r="Y437" s="232"/>
      <c r="Z437" s="232"/>
      <c r="AA437" s="232"/>
      <c r="AB437" s="232"/>
      <c r="AC437" s="232"/>
      <c r="AD437" s="232"/>
      <c r="AE437" s="232"/>
      <c r="AF437" s="232"/>
      <c r="AG437" s="232"/>
      <c r="AH437" s="232"/>
      <c r="AI437" s="232"/>
      <c r="AJ437" s="232"/>
      <c r="AK437" s="232"/>
      <c r="AL437" s="232"/>
      <c r="AM437" s="232"/>
      <c r="AN437" s="232"/>
      <c r="AO437" s="232"/>
      <c r="AP437" s="232"/>
      <c r="AQ437" s="232"/>
      <c r="AR437" s="232"/>
      <c r="AS437" s="226" t="s">
        <v>3</v>
      </c>
    </row>
    <row r="438" spans="1:45">
      <c r="A438" s="237"/>
      <c r="B438" s="234"/>
      <c r="C438" s="235"/>
      <c r="D438" s="238" t="s">
        <v>244</v>
      </c>
      <c r="E438" s="231"/>
      <c r="F438" s="232"/>
      <c r="G438" s="232"/>
      <c r="H438" s="232"/>
      <c r="I438" s="232"/>
      <c r="J438" s="232"/>
      <c r="K438" s="232"/>
      <c r="L438" s="232"/>
      <c r="M438" s="232"/>
      <c r="N438" s="232"/>
      <c r="O438" s="232"/>
      <c r="P438" s="232"/>
      <c r="Q438" s="232"/>
      <c r="R438" s="232"/>
      <c r="S438" s="232"/>
      <c r="T438" s="232"/>
      <c r="U438" s="232"/>
      <c r="V438" s="232"/>
      <c r="W438" s="232"/>
      <c r="X438" s="232"/>
      <c r="Y438" s="232"/>
      <c r="Z438" s="232"/>
      <c r="AA438" s="232"/>
      <c r="AB438" s="232"/>
      <c r="AC438" s="232"/>
      <c r="AD438" s="232"/>
      <c r="AE438" s="232"/>
      <c r="AF438" s="232"/>
      <c r="AG438" s="232"/>
      <c r="AH438" s="232"/>
      <c r="AI438" s="232"/>
      <c r="AJ438" s="232"/>
      <c r="AK438" s="232"/>
      <c r="AL438" s="232"/>
      <c r="AM438" s="232"/>
      <c r="AN438" s="232"/>
      <c r="AO438" s="232"/>
      <c r="AP438" s="232"/>
      <c r="AQ438" s="232"/>
      <c r="AR438" s="232"/>
      <c r="AS438" s="226">
        <v>1</v>
      </c>
    </row>
    <row r="439" spans="1:45">
      <c r="A439" s="237"/>
      <c r="B439" s="234"/>
      <c r="C439" s="235"/>
      <c r="D439" s="239"/>
      <c r="E439" s="231"/>
      <c r="F439" s="232"/>
      <c r="G439" s="232"/>
      <c r="H439" s="232"/>
      <c r="I439" s="232"/>
      <c r="J439" s="232"/>
      <c r="K439" s="232"/>
      <c r="L439" s="232"/>
      <c r="M439" s="232"/>
      <c r="N439" s="232"/>
      <c r="O439" s="232"/>
      <c r="P439" s="232"/>
      <c r="Q439" s="232"/>
      <c r="R439" s="232"/>
      <c r="S439" s="232"/>
      <c r="T439" s="232"/>
      <c r="U439" s="232"/>
      <c r="V439" s="232"/>
      <c r="W439" s="232"/>
      <c r="X439" s="232"/>
      <c r="Y439" s="232"/>
      <c r="Z439" s="232"/>
      <c r="AA439" s="232"/>
      <c r="AB439" s="232"/>
      <c r="AC439" s="232"/>
      <c r="AD439" s="232"/>
      <c r="AE439" s="232"/>
      <c r="AF439" s="232"/>
      <c r="AG439" s="232"/>
      <c r="AH439" s="232"/>
      <c r="AI439" s="232"/>
      <c r="AJ439" s="232"/>
      <c r="AK439" s="232"/>
      <c r="AL439" s="232"/>
      <c r="AM439" s="232"/>
      <c r="AN439" s="232"/>
      <c r="AO439" s="232"/>
      <c r="AP439" s="232"/>
      <c r="AQ439" s="232"/>
      <c r="AR439" s="232"/>
      <c r="AS439" s="226">
        <v>1</v>
      </c>
    </row>
    <row r="440" spans="1:45">
      <c r="A440" s="237"/>
      <c r="B440" s="228">
        <v>1</v>
      </c>
      <c r="C440" s="240">
        <v>1</v>
      </c>
      <c r="D440" s="270">
        <v>21</v>
      </c>
      <c r="E440" s="271"/>
      <c r="F440" s="272"/>
      <c r="G440" s="272"/>
      <c r="H440" s="272"/>
      <c r="I440" s="272"/>
      <c r="J440" s="272"/>
      <c r="K440" s="272"/>
      <c r="L440" s="272"/>
      <c r="M440" s="272"/>
      <c r="N440" s="272"/>
      <c r="O440" s="272"/>
      <c r="P440" s="272"/>
      <c r="Q440" s="272"/>
      <c r="R440" s="272"/>
      <c r="S440" s="272"/>
      <c r="T440" s="272"/>
      <c r="U440" s="272"/>
      <c r="V440" s="272"/>
      <c r="W440" s="272"/>
      <c r="X440" s="272"/>
      <c r="Y440" s="272"/>
      <c r="Z440" s="272"/>
      <c r="AA440" s="272"/>
      <c r="AB440" s="272"/>
      <c r="AC440" s="272"/>
      <c r="AD440" s="272"/>
      <c r="AE440" s="272"/>
      <c r="AF440" s="272"/>
      <c r="AG440" s="272"/>
      <c r="AH440" s="272"/>
      <c r="AI440" s="272"/>
      <c r="AJ440" s="272"/>
      <c r="AK440" s="272"/>
      <c r="AL440" s="272"/>
      <c r="AM440" s="272"/>
      <c r="AN440" s="272"/>
      <c r="AO440" s="272"/>
      <c r="AP440" s="272"/>
      <c r="AQ440" s="272"/>
      <c r="AR440" s="272"/>
      <c r="AS440" s="273">
        <v>1</v>
      </c>
    </row>
    <row r="441" spans="1:45">
      <c r="A441" s="237"/>
      <c r="B441" s="234">
        <v>1</v>
      </c>
      <c r="C441" s="235">
        <v>2</v>
      </c>
      <c r="D441" s="274">
        <v>20.3</v>
      </c>
      <c r="E441" s="271"/>
      <c r="F441" s="272"/>
      <c r="G441" s="272"/>
      <c r="H441" s="272"/>
      <c r="I441" s="272"/>
      <c r="J441" s="272"/>
      <c r="K441" s="272"/>
      <c r="L441" s="272"/>
      <c r="M441" s="272"/>
      <c r="N441" s="272"/>
      <c r="O441" s="272"/>
      <c r="P441" s="272"/>
      <c r="Q441" s="272"/>
      <c r="R441" s="272"/>
      <c r="S441" s="272"/>
      <c r="T441" s="272"/>
      <c r="U441" s="272"/>
      <c r="V441" s="272"/>
      <c r="W441" s="272"/>
      <c r="X441" s="272"/>
      <c r="Y441" s="272"/>
      <c r="Z441" s="272"/>
      <c r="AA441" s="272"/>
      <c r="AB441" s="272"/>
      <c r="AC441" s="272"/>
      <c r="AD441" s="272"/>
      <c r="AE441" s="272"/>
      <c r="AF441" s="272"/>
      <c r="AG441" s="272"/>
      <c r="AH441" s="272"/>
      <c r="AI441" s="272"/>
      <c r="AJ441" s="272"/>
      <c r="AK441" s="272"/>
      <c r="AL441" s="272"/>
      <c r="AM441" s="272"/>
      <c r="AN441" s="272"/>
      <c r="AO441" s="272"/>
      <c r="AP441" s="272"/>
      <c r="AQ441" s="272"/>
      <c r="AR441" s="272"/>
      <c r="AS441" s="273">
        <v>15</v>
      </c>
    </row>
    <row r="442" spans="1:45">
      <c r="A442" s="237"/>
      <c r="B442" s="246" t="s">
        <v>142</v>
      </c>
      <c r="C442" s="247"/>
      <c r="D442" s="275">
        <v>20.65</v>
      </c>
      <c r="E442" s="271"/>
      <c r="F442" s="272"/>
      <c r="G442" s="272"/>
      <c r="H442" s="272"/>
      <c r="I442" s="272"/>
      <c r="J442" s="272"/>
      <c r="K442" s="272"/>
      <c r="L442" s="272"/>
      <c r="M442" s="272"/>
      <c r="N442" s="272"/>
      <c r="O442" s="272"/>
      <c r="P442" s="272"/>
      <c r="Q442" s="272"/>
      <c r="R442" s="272"/>
      <c r="S442" s="272"/>
      <c r="T442" s="272"/>
      <c r="U442" s="272"/>
      <c r="V442" s="272"/>
      <c r="W442" s="272"/>
      <c r="X442" s="272"/>
      <c r="Y442" s="272"/>
      <c r="Z442" s="272"/>
      <c r="AA442" s="272"/>
      <c r="AB442" s="272"/>
      <c r="AC442" s="272"/>
      <c r="AD442" s="272"/>
      <c r="AE442" s="272"/>
      <c r="AF442" s="272"/>
      <c r="AG442" s="272"/>
      <c r="AH442" s="272"/>
      <c r="AI442" s="272"/>
      <c r="AJ442" s="272"/>
      <c r="AK442" s="272"/>
      <c r="AL442" s="272"/>
      <c r="AM442" s="272"/>
      <c r="AN442" s="272"/>
      <c r="AO442" s="272"/>
      <c r="AP442" s="272"/>
      <c r="AQ442" s="272"/>
      <c r="AR442" s="272"/>
      <c r="AS442" s="273">
        <v>16</v>
      </c>
    </row>
    <row r="443" spans="1:45">
      <c r="A443" s="237"/>
      <c r="B443" s="232" t="s">
        <v>143</v>
      </c>
      <c r="C443" s="237"/>
      <c r="D443" s="276">
        <v>20.65</v>
      </c>
      <c r="E443" s="271"/>
      <c r="F443" s="272"/>
      <c r="G443" s="272"/>
      <c r="H443" s="272"/>
      <c r="I443" s="272"/>
      <c r="J443" s="272"/>
      <c r="K443" s="272"/>
      <c r="L443" s="272"/>
      <c r="M443" s="272"/>
      <c r="N443" s="272"/>
      <c r="O443" s="272"/>
      <c r="P443" s="272"/>
      <c r="Q443" s="272"/>
      <c r="R443" s="272"/>
      <c r="S443" s="272"/>
      <c r="T443" s="272"/>
      <c r="U443" s="272"/>
      <c r="V443" s="272"/>
      <c r="W443" s="272"/>
      <c r="X443" s="272"/>
      <c r="Y443" s="272"/>
      <c r="Z443" s="272"/>
      <c r="AA443" s="272"/>
      <c r="AB443" s="272"/>
      <c r="AC443" s="272"/>
      <c r="AD443" s="272"/>
      <c r="AE443" s="272"/>
      <c r="AF443" s="272"/>
      <c r="AG443" s="272"/>
      <c r="AH443" s="272"/>
      <c r="AI443" s="272"/>
      <c r="AJ443" s="272"/>
      <c r="AK443" s="272"/>
      <c r="AL443" s="272"/>
      <c r="AM443" s="272"/>
      <c r="AN443" s="272"/>
      <c r="AO443" s="272"/>
      <c r="AP443" s="272"/>
      <c r="AQ443" s="272"/>
      <c r="AR443" s="272"/>
      <c r="AS443" s="273">
        <v>20.65</v>
      </c>
    </row>
    <row r="444" spans="1:45">
      <c r="A444" s="237"/>
      <c r="B444" s="232" t="s">
        <v>144</v>
      </c>
      <c r="C444" s="237"/>
      <c r="D444" s="276">
        <v>0.49497474683058273</v>
      </c>
      <c r="E444" s="271"/>
      <c r="F444" s="272"/>
      <c r="G444" s="272"/>
      <c r="H444" s="272"/>
      <c r="I444" s="272"/>
      <c r="J444" s="272"/>
      <c r="K444" s="272"/>
      <c r="L444" s="272"/>
      <c r="M444" s="272"/>
      <c r="N444" s="272"/>
      <c r="O444" s="272"/>
      <c r="P444" s="272"/>
      <c r="Q444" s="272"/>
      <c r="R444" s="272"/>
      <c r="S444" s="272"/>
      <c r="T444" s="272"/>
      <c r="U444" s="272"/>
      <c r="V444" s="272"/>
      <c r="W444" s="272"/>
      <c r="X444" s="272"/>
      <c r="Y444" s="272"/>
      <c r="Z444" s="272"/>
      <c r="AA444" s="272"/>
      <c r="AB444" s="272"/>
      <c r="AC444" s="272"/>
      <c r="AD444" s="272"/>
      <c r="AE444" s="272"/>
      <c r="AF444" s="272"/>
      <c r="AG444" s="272"/>
      <c r="AH444" s="272"/>
      <c r="AI444" s="272"/>
      <c r="AJ444" s="272"/>
      <c r="AK444" s="272"/>
      <c r="AL444" s="272"/>
      <c r="AM444" s="272"/>
      <c r="AN444" s="272"/>
      <c r="AO444" s="272"/>
      <c r="AP444" s="272"/>
      <c r="AQ444" s="272"/>
      <c r="AR444" s="272"/>
      <c r="AS444" s="273">
        <v>21</v>
      </c>
    </row>
    <row r="445" spans="1:45">
      <c r="A445" s="237"/>
      <c r="B445" s="232" t="s">
        <v>93</v>
      </c>
      <c r="C445" s="237"/>
      <c r="D445" s="101">
        <v>2.396972139615413E-2</v>
      </c>
      <c r="E445" s="231"/>
      <c r="F445" s="232"/>
      <c r="G445" s="232"/>
      <c r="H445" s="232"/>
      <c r="I445" s="232"/>
      <c r="J445" s="232"/>
      <c r="K445" s="232"/>
      <c r="L445" s="232"/>
      <c r="M445" s="232"/>
      <c r="N445" s="232"/>
      <c r="O445" s="232"/>
      <c r="P445" s="232"/>
      <c r="Q445" s="232"/>
      <c r="R445" s="232"/>
      <c r="S445" s="232"/>
      <c r="T445" s="232"/>
      <c r="U445" s="232"/>
      <c r="V445" s="232"/>
      <c r="W445" s="232"/>
      <c r="X445" s="232"/>
      <c r="Y445" s="232"/>
      <c r="Z445" s="232"/>
      <c r="AA445" s="232"/>
      <c r="AB445" s="232"/>
      <c r="AC445" s="232"/>
      <c r="AD445" s="232"/>
      <c r="AE445" s="232"/>
      <c r="AF445" s="232"/>
      <c r="AG445" s="232"/>
      <c r="AH445" s="232"/>
      <c r="AI445" s="232"/>
      <c r="AJ445" s="232"/>
      <c r="AK445" s="232"/>
      <c r="AL445" s="232"/>
      <c r="AM445" s="232"/>
      <c r="AN445" s="232"/>
      <c r="AO445" s="232"/>
      <c r="AP445" s="232"/>
      <c r="AQ445" s="232"/>
      <c r="AR445" s="232"/>
      <c r="AS445" s="250"/>
    </row>
    <row r="446" spans="1:45">
      <c r="A446" s="237"/>
      <c r="B446" s="232" t="s">
        <v>145</v>
      </c>
      <c r="C446" s="237"/>
      <c r="D446" s="101">
        <v>0</v>
      </c>
      <c r="E446" s="231"/>
      <c r="F446" s="232"/>
      <c r="G446" s="232"/>
      <c r="H446" s="232"/>
      <c r="I446" s="232"/>
      <c r="J446" s="232"/>
      <c r="K446" s="232"/>
      <c r="L446" s="232"/>
      <c r="M446" s="232"/>
      <c r="N446" s="232"/>
      <c r="O446" s="232"/>
      <c r="P446" s="232"/>
      <c r="Q446" s="232"/>
      <c r="R446" s="232"/>
      <c r="S446" s="232"/>
      <c r="T446" s="232"/>
      <c r="U446" s="232"/>
      <c r="V446" s="232"/>
      <c r="W446" s="232"/>
      <c r="X446" s="232"/>
      <c r="Y446" s="232"/>
      <c r="Z446" s="232"/>
      <c r="AA446" s="232"/>
      <c r="AB446" s="232"/>
      <c r="AC446" s="232"/>
      <c r="AD446" s="232"/>
      <c r="AE446" s="232"/>
      <c r="AF446" s="232"/>
      <c r="AG446" s="232"/>
      <c r="AH446" s="232"/>
      <c r="AI446" s="232"/>
      <c r="AJ446" s="232"/>
      <c r="AK446" s="232"/>
      <c r="AL446" s="232"/>
      <c r="AM446" s="232"/>
      <c r="AN446" s="232"/>
      <c r="AO446" s="232"/>
      <c r="AP446" s="232"/>
      <c r="AQ446" s="232"/>
      <c r="AR446" s="232"/>
      <c r="AS446" s="250"/>
    </row>
    <row r="447" spans="1:45">
      <c r="A447" s="237"/>
      <c r="B447" s="251" t="s">
        <v>245</v>
      </c>
      <c r="C447" s="252"/>
      <c r="D447" s="253" t="s">
        <v>246</v>
      </c>
      <c r="E447" s="231"/>
      <c r="F447" s="232"/>
      <c r="G447" s="232"/>
      <c r="H447" s="232"/>
      <c r="I447" s="232"/>
      <c r="J447" s="232"/>
      <c r="K447" s="232"/>
      <c r="L447" s="232"/>
      <c r="M447" s="232"/>
      <c r="N447" s="232"/>
      <c r="O447" s="232"/>
      <c r="P447" s="232"/>
      <c r="Q447" s="232"/>
      <c r="R447" s="232"/>
      <c r="S447" s="232"/>
      <c r="T447" s="232"/>
      <c r="U447" s="232"/>
      <c r="V447" s="232"/>
      <c r="W447" s="232"/>
      <c r="X447" s="232"/>
      <c r="Y447" s="232"/>
      <c r="Z447" s="232"/>
      <c r="AA447" s="232"/>
      <c r="AB447" s="232"/>
      <c r="AC447" s="232"/>
      <c r="AD447" s="232"/>
      <c r="AE447" s="232"/>
      <c r="AF447" s="232"/>
      <c r="AG447" s="232"/>
      <c r="AH447" s="232"/>
      <c r="AI447" s="232"/>
      <c r="AJ447" s="232"/>
      <c r="AK447" s="232"/>
      <c r="AL447" s="232"/>
      <c r="AM447" s="232"/>
      <c r="AN447" s="232"/>
      <c r="AO447" s="232"/>
      <c r="AP447" s="232"/>
      <c r="AQ447" s="232"/>
      <c r="AR447" s="232"/>
      <c r="AS447" s="250"/>
    </row>
    <row r="448" spans="1:45">
      <c r="B448" s="254"/>
      <c r="C448" s="246"/>
      <c r="D448" s="255"/>
      <c r="AS448" s="250"/>
    </row>
    <row r="449" spans="1:45" ht="15">
      <c r="B449" s="225" t="s">
        <v>276</v>
      </c>
      <c r="AS449" s="226" t="s">
        <v>147</v>
      </c>
    </row>
    <row r="450" spans="1:45" ht="15">
      <c r="A450" s="256" t="s">
        <v>59</v>
      </c>
      <c r="B450" s="228" t="s">
        <v>113</v>
      </c>
      <c r="C450" s="229" t="s">
        <v>114</v>
      </c>
      <c r="D450" s="230" t="s">
        <v>128</v>
      </c>
      <c r="E450" s="231"/>
      <c r="F450" s="232"/>
      <c r="G450" s="232"/>
      <c r="H450" s="232"/>
      <c r="I450" s="232"/>
      <c r="J450" s="232"/>
      <c r="K450" s="232"/>
      <c r="L450" s="232"/>
      <c r="M450" s="232"/>
      <c r="N450" s="232"/>
      <c r="O450" s="232"/>
      <c r="P450" s="232"/>
      <c r="Q450" s="232"/>
      <c r="R450" s="232"/>
      <c r="S450" s="232"/>
      <c r="T450" s="232"/>
      <c r="U450" s="232"/>
      <c r="V450" s="232"/>
      <c r="W450" s="232"/>
      <c r="X450" s="232"/>
      <c r="Y450" s="232"/>
      <c r="Z450" s="232"/>
      <c r="AA450" s="232"/>
      <c r="AB450" s="232"/>
      <c r="AC450" s="232"/>
      <c r="AD450" s="232"/>
      <c r="AE450" s="232"/>
      <c r="AF450" s="232"/>
      <c r="AG450" s="232"/>
      <c r="AH450" s="232"/>
      <c r="AI450" s="232"/>
      <c r="AJ450" s="232"/>
      <c r="AK450" s="232"/>
      <c r="AL450" s="232"/>
      <c r="AM450" s="232"/>
      <c r="AN450" s="232"/>
      <c r="AO450" s="232"/>
      <c r="AP450" s="232"/>
      <c r="AQ450" s="232"/>
      <c r="AR450" s="232"/>
      <c r="AS450" s="226">
        <v>1</v>
      </c>
    </row>
    <row r="451" spans="1:45">
      <c r="A451" s="237"/>
      <c r="B451" s="234" t="s">
        <v>129</v>
      </c>
      <c r="C451" s="235" t="s">
        <v>129</v>
      </c>
      <c r="D451" s="236" t="s">
        <v>130</v>
      </c>
      <c r="E451" s="231"/>
      <c r="F451" s="232"/>
      <c r="G451" s="232"/>
      <c r="H451" s="232"/>
      <c r="I451" s="232"/>
      <c r="J451" s="232"/>
      <c r="K451" s="232"/>
      <c r="L451" s="232"/>
      <c r="M451" s="232"/>
      <c r="N451" s="232"/>
      <c r="O451" s="232"/>
      <c r="P451" s="232"/>
      <c r="Q451" s="232"/>
      <c r="R451" s="232"/>
      <c r="S451" s="232"/>
      <c r="T451" s="232"/>
      <c r="U451" s="232"/>
      <c r="V451" s="232"/>
      <c r="W451" s="232"/>
      <c r="X451" s="232"/>
      <c r="Y451" s="232"/>
      <c r="Z451" s="232"/>
      <c r="AA451" s="232"/>
      <c r="AB451" s="232"/>
      <c r="AC451" s="232"/>
      <c r="AD451" s="232"/>
      <c r="AE451" s="232"/>
      <c r="AF451" s="232"/>
      <c r="AG451" s="232"/>
      <c r="AH451" s="232"/>
      <c r="AI451" s="232"/>
      <c r="AJ451" s="232"/>
      <c r="AK451" s="232"/>
      <c r="AL451" s="232"/>
      <c r="AM451" s="232"/>
      <c r="AN451" s="232"/>
      <c r="AO451" s="232"/>
      <c r="AP451" s="232"/>
      <c r="AQ451" s="232"/>
      <c r="AR451" s="232"/>
      <c r="AS451" s="226" t="s">
        <v>3</v>
      </c>
    </row>
    <row r="452" spans="1:45">
      <c r="A452" s="237"/>
      <c r="B452" s="234"/>
      <c r="C452" s="235"/>
      <c r="D452" s="238" t="s">
        <v>244</v>
      </c>
      <c r="E452" s="231"/>
      <c r="F452" s="232"/>
      <c r="G452" s="232"/>
      <c r="H452" s="232"/>
      <c r="I452" s="232"/>
      <c r="J452" s="232"/>
      <c r="K452" s="232"/>
      <c r="L452" s="232"/>
      <c r="M452" s="232"/>
      <c r="N452" s="232"/>
      <c r="O452" s="232"/>
      <c r="P452" s="232"/>
      <c r="Q452" s="232"/>
      <c r="R452" s="232"/>
      <c r="S452" s="232"/>
      <c r="T452" s="232"/>
      <c r="U452" s="232"/>
      <c r="V452" s="232"/>
      <c r="W452" s="232"/>
      <c r="X452" s="232"/>
      <c r="Y452" s="232"/>
      <c r="Z452" s="232"/>
      <c r="AA452" s="232"/>
      <c r="AB452" s="232"/>
      <c r="AC452" s="232"/>
      <c r="AD452" s="232"/>
      <c r="AE452" s="232"/>
      <c r="AF452" s="232"/>
      <c r="AG452" s="232"/>
      <c r="AH452" s="232"/>
      <c r="AI452" s="232"/>
      <c r="AJ452" s="232"/>
      <c r="AK452" s="232"/>
      <c r="AL452" s="232"/>
      <c r="AM452" s="232"/>
      <c r="AN452" s="232"/>
      <c r="AO452" s="232"/>
      <c r="AP452" s="232"/>
      <c r="AQ452" s="232"/>
      <c r="AR452" s="232"/>
      <c r="AS452" s="226">
        <v>2</v>
      </c>
    </row>
    <row r="453" spans="1:45">
      <c r="A453" s="237"/>
      <c r="B453" s="234"/>
      <c r="C453" s="235"/>
      <c r="D453" s="239"/>
      <c r="E453" s="231"/>
      <c r="F453" s="232"/>
      <c r="G453" s="232"/>
      <c r="H453" s="232"/>
      <c r="I453" s="232"/>
      <c r="J453" s="232"/>
      <c r="K453" s="232"/>
      <c r="L453" s="232"/>
      <c r="M453" s="232"/>
      <c r="N453" s="232"/>
      <c r="O453" s="232"/>
      <c r="P453" s="232"/>
      <c r="Q453" s="232"/>
      <c r="R453" s="232"/>
      <c r="S453" s="232"/>
      <c r="T453" s="232"/>
      <c r="U453" s="232"/>
      <c r="V453" s="232"/>
      <c r="W453" s="232"/>
      <c r="X453" s="232"/>
      <c r="Y453" s="232"/>
      <c r="Z453" s="232"/>
      <c r="AA453" s="232"/>
      <c r="AB453" s="232"/>
      <c r="AC453" s="232"/>
      <c r="AD453" s="232"/>
      <c r="AE453" s="232"/>
      <c r="AF453" s="232"/>
      <c r="AG453" s="232"/>
      <c r="AH453" s="232"/>
      <c r="AI453" s="232"/>
      <c r="AJ453" s="232"/>
      <c r="AK453" s="232"/>
      <c r="AL453" s="232"/>
      <c r="AM453" s="232"/>
      <c r="AN453" s="232"/>
      <c r="AO453" s="232"/>
      <c r="AP453" s="232"/>
      <c r="AQ453" s="232"/>
      <c r="AR453" s="232"/>
      <c r="AS453" s="226">
        <v>2</v>
      </c>
    </row>
    <row r="454" spans="1:45">
      <c r="A454" s="237"/>
      <c r="B454" s="228">
        <v>1</v>
      </c>
      <c r="C454" s="240">
        <v>1</v>
      </c>
      <c r="D454" s="268" t="s">
        <v>277</v>
      </c>
      <c r="E454" s="231"/>
      <c r="F454" s="232"/>
      <c r="G454" s="232"/>
      <c r="H454" s="232"/>
      <c r="I454" s="232"/>
      <c r="J454" s="232"/>
      <c r="K454" s="232"/>
      <c r="L454" s="232"/>
      <c r="M454" s="232"/>
      <c r="N454" s="232"/>
      <c r="O454" s="232"/>
      <c r="P454" s="232"/>
      <c r="Q454" s="232"/>
      <c r="R454" s="232"/>
      <c r="S454" s="232"/>
      <c r="T454" s="232"/>
      <c r="U454" s="232"/>
      <c r="V454" s="232"/>
      <c r="W454" s="232"/>
      <c r="X454" s="232"/>
      <c r="Y454" s="232"/>
      <c r="Z454" s="232"/>
      <c r="AA454" s="232"/>
      <c r="AB454" s="232"/>
      <c r="AC454" s="232"/>
      <c r="AD454" s="232"/>
      <c r="AE454" s="232"/>
      <c r="AF454" s="232"/>
      <c r="AG454" s="232"/>
      <c r="AH454" s="232"/>
      <c r="AI454" s="232"/>
      <c r="AJ454" s="232"/>
      <c r="AK454" s="232"/>
      <c r="AL454" s="232"/>
      <c r="AM454" s="232"/>
      <c r="AN454" s="232"/>
      <c r="AO454" s="232"/>
      <c r="AP454" s="232"/>
      <c r="AQ454" s="232"/>
      <c r="AR454" s="232"/>
      <c r="AS454" s="226">
        <v>1</v>
      </c>
    </row>
    <row r="455" spans="1:45">
      <c r="A455" s="237"/>
      <c r="B455" s="234">
        <v>1</v>
      </c>
      <c r="C455" s="235">
        <v>2</v>
      </c>
      <c r="D455" s="269" t="s">
        <v>277</v>
      </c>
      <c r="E455" s="231"/>
      <c r="F455" s="232"/>
      <c r="G455" s="232"/>
      <c r="H455" s="232"/>
      <c r="I455" s="232"/>
      <c r="J455" s="232"/>
      <c r="K455" s="232"/>
      <c r="L455" s="232"/>
      <c r="M455" s="232"/>
      <c r="N455" s="232"/>
      <c r="O455" s="232"/>
      <c r="P455" s="232"/>
      <c r="Q455" s="232"/>
      <c r="R455" s="232"/>
      <c r="S455" s="232"/>
      <c r="T455" s="232"/>
      <c r="U455" s="232"/>
      <c r="V455" s="232"/>
      <c r="W455" s="232"/>
      <c r="X455" s="232"/>
      <c r="Y455" s="232"/>
      <c r="Z455" s="232"/>
      <c r="AA455" s="232"/>
      <c r="AB455" s="232"/>
      <c r="AC455" s="232"/>
      <c r="AD455" s="232"/>
      <c r="AE455" s="232"/>
      <c r="AF455" s="232"/>
      <c r="AG455" s="232"/>
      <c r="AH455" s="232"/>
      <c r="AI455" s="232"/>
      <c r="AJ455" s="232"/>
      <c r="AK455" s="232"/>
      <c r="AL455" s="232"/>
      <c r="AM455" s="232"/>
      <c r="AN455" s="232"/>
      <c r="AO455" s="232"/>
      <c r="AP455" s="232"/>
      <c r="AQ455" s="232"/>
      <c r="AR455" s="232"/>
      <c r="AS455" s="226">
        <v>16</v>
      </c>
    </row>
    <row r="456" spans="1:45">
      <c r="A456" s="237"/>
      <c r="B456" s="246" t="s">
        <v>142</v>
      </c>
      <c r="C456" s="247"/>
      <c r="D456" s="259" t="s">
        <v>237</v>
      </c>
      <c r="E456" s="231"/>
      <c r="F456" s="232"/>
      <c r="G456" s="232"/>
      <c r="H456" s="232"/>
      <c r="I456" s="232"/>
      <c r="J456" s="232"/>
      <c r="K456" s="232"/>
      <c r="L456" s="232"/>
      <c r="M456" s="232"/>
      <c r="N456" s="232"/>
      <c r="O456" s="232"/>
      <c r="P456" s="232"/>
      <c r="Q456" s="232"/>
      <c r="R456" s="232"/>
      <c r="S456" s="232"/>
      <c r="T456" s="232"/>
      <c r="U456" s="232"/>
      <c r="V456" s="232"/>
      <c r="W456" s="232"/>
      <c r="X456" s="232"/>
      <c r="Y456" s="232"/>
      <c r="Z456" s="232"/>
      <c r="AA456" s="232"/>
      <c r="AB456" s="232"/>
      <c r="AC456" s="232"/>
      <c r="AD456" s="232"/>
      <c r="AE456" s="232"/>
      <c r="AF456" s="232"/>
      <c r="AG456" s="232"/>
      <c r="AH456" s="232"/>
      <c r="AI456" s="232"/>
      <c r="AJ456" s="232"/>
      <c r="AK456" s="232"/>
      <c r="AL456" s="232"/>
      <c r="AM456" s="232"/>
      <c r="AN456" s="232"/>
      <c r="AO456" s="232"/>
      <c r="AP456" s="232"/>
      <c r="AQ456" s="232"/>
      <c r="AR456" s="232"/>
      <c r="AS456" s="226">
        <v>16</v>
      </c>
    </row>
    <row r="457" spans="1:45">
      <c r="A457" s="237"/>
      <c r="B457" s="232" t="s">
        <v>143</v>
      </c>
      <c r="C457" s="237"/>
      <c r="D457" s="260" t="s">
        <v>237</v>
      </c>
      <c r="E457" s="231"/>
      <c r="F457" s="232"/>
      <c r="G457" s="232"/>
      <c r="H457" s="232"/>
      <c r="I457" s="232"/>
      <c r="J457" s="232"/>
      <c r="K457" s="232"/>
      <c r="L457" s="232"/>
      <c r="M457" s="232"/>
      <c r="N457" s="232"/>
      <c r="O457" s="232"/>
      <c r="P457" s="232"/>
      <c r="Q457" s="232"/>
      <c r="R457" s="232"/>
      <c r="S457" s="232"/>
      <c r="T457" s="232"/>
      <c r="U457" s="232"/>
      <c r="V457" s="232"/>
      <c r="W457" s="232"/>
      <c r="X457" s="232"/>
      <c r="Y457" s="232"/>
      <c r="Z457" s="232"/>
      <c r="AA457" s="232"/>
      <c r="AB457" s="232"/>
      <c r="AC457" s="232"/>
      <c r="AD457" s="232"/>
      <c r="AE457" s="232"/>
      <c r="AF457" s="232"/>
      <c r="AG457" s="232"/>
      <c r="AH457" s="232"/>
      <c r="AI457" s="232"/>
      <c r="AJ457" s="232"/>
      <c r="AK457" s="232"/>
      <c r="AL457" s="232"/>
      <c r="AM457" s="232"/>
      <c r="AN457" s="232"/>
      <c r="AO457" s="232"/>
      <c r="AP457" s="232"/>
      <c r="AQ457" s="232"/>
      <c r="AR457" s="232"/>
      <c r="AS457" s="226" t="s">
        <v>277</v>
      </c>
    </row>
    <row r="458" spans="1:45">
      <c r="A458" s="237"/>
      <c r="B458" s="232" t="s">
        <v>144</v>
      </c>
      <c r="C458" s="237"/>
      <c r="D458" s="249" t="s">
        <v>237</v>
      </c>
      <c r="E458" s="231"/>
      <c r="F458" s="232"/>
      <c r="G458" s="232"/>
      <c r="H458" s="232"/>
      <c r="I458" s="232"/>
      <c r="J458" s="232"/>
      <c r="K458" s="232"/>
      <c r="L458" s="232"/>
      <c r="M458" s="232"/>
      <c r="N458" s="232"/>
      <c r="O458" s="232"/>
      <c r="P458" s="232"/>
      <c r="Q458" s="232"/>
      <c r="R458" s="232"/>
      <c r="S458" s="232"/>
      <c r="T458" s="232"/>
      <c r="U458" s="232"/>
      <c r="V458" s="232"/>
      <c r="W458" s="232"/>
      <c r="X458" s="232"/>
      <c r="Y458" s="232"/>
      <c r="Z458" s="232"/>
      <c r="AA458" s="232"/>
      <c r="AB458" s="232"/>
      <c r="AC458" s="232"/>
      <c r="AD458" s="232"/>
      <c r="AE458" s="232"/>
      <c r="AF458" s="232"/>
      <c r="AG458" s="232"/>
      <c r="AH458" s="232"/>
      <c r="AI458" s="232"/>
      <c r="AJ458" s="232"/>
      <c r="AK458" s="232"/>
      <c r="AL458" s="232"/>
      <c r="AM458" s="232"/>
      <c r="AN458" s="232"/>
      <c r="AO458" s="232"/>
      <c r="AP458" s="232"/>
      <c r="AQ458" s="232"/>
      <c r="AR458" s="232"/>
      <c r="AS458" s="226">
        <v>22</v>
      </c>
    </row>
    <row r="459" spans="1:45">
      <c r="A459" s="237"/>
      <c r="B459" s="232" t="s">
        <v>93</v>
      </c>
      <c r="C459" s="237"/>
      <c r="D459" s="101" t="s">
        <v>237</v>
      </c>
      <c r="E459" s="231"/>
      <c r="F459" s="232"/>
      <c r="G459" s="232"/>
      <c r="H459" s="232"/>
      <c r="I459" s="232"/>
      <c r="J459" s="232"/>
      <c r="K459" s="232"/>
      <c r="L459" s="232"/>
      <c r="M459" s="232"/>
      <c r="N459" s="232"/>
      <c r="O459" s="232"/>
      <c r="P459" s="232"/>
      <c r="Q459" s="232"/>
      <c r="R459" s="232"/>
      <c r="S459" s="232"/>
      <c r="T459" s="232"/>
      <c r="U459" s="232"/>
      <c r="V459" s="232"/>
      <c r="W459" s="232"/>
      <c r="X459" s="232"/>
      <c r="Y459" s="232"/>
      <c r="Z459" s="232"/>
      <c r="AA459" s="232"/>
      <c r="AB459" s="232"/>
      <c r="AC459" s="232"/>
      <c r="AD459" s="232"/>
      <c r="AE459" s="232"/>
      <c r="AF459" s="232"/>
      <c r="AG459" s="232"/>
      <c r="AH459" s="232"/>
      <c r="AI459" s="232"/>
      <c r="AJ459" s="232"/>
      <c r="AK459" s="232"/>
      <c r="AL459" s="232"/>
      <c r="AM459" s="232"/>
      <c r="AN459" s="232"/>
      <c r="AO459" s="232"/>
      <c r="AP459" s="232"/>
      <c r="AQ459" s="232"/>
      <c r="AR459" s="232"/>
      <c r="AS459" s="250"/>
    </row>
    <row r="460" spans="1:45">
      <c r="A460" s="237"/>
      <c r="B460" s="232" t="s">
        <v>145</v>
      </c>
      <c r="C460" s="237"/>
      <c r="D460" s="101" t="s">
        <v>237</v>
      </c>
      <c r="E460" s="231"/>
      <c r="F460" s="232"/>
      <c r="G460" s="232"/>
      <c r="H460" s="232"/>
      <c r="I460" s="232"/>
      <c r="J460" s="232"/>
      <c r="K460" s="232"/>
      <c r="L460" s="232"/>
      <c r="M460" s="232"/>
      <c r="N460" s="232"/>
      <c r="O460" s="232"/>
      <c r="P460" s="232"/>
      <c r="Q460" s="232"/>
      <c r="R460" s="232"/>
      <c r="S460" s="232"/>
      <c r="T460" s="232"/>
      <c r="U460" s="232"/>
      <c r="V460" s="232"/>
      <c r="W460" s="232"/>
      <c r="X460" s="232"/>
      <c r="Y460" s="232"/>
      <c r="Z460" s="232"/>
      <c r="AA460" s="232"/>
      <c r="AB460" s="232"/>
      <c r="AC460" s="232"/>
      <c r="AD460" s="232"/>
      <c r="AE460" s="232"/>
      <c r="AF460" s="232"/>
      <c r="AG460" s="232"/>
      <c r="AH460" s="232"/>
      <c r="AI460" s="232"/>
      <c r="AJ460" s="232"/>
      <c r="AK460" s="232"/>
      <c r="AL460" s="232"/>
      <c r="AM460" s="232"/>
      <c r="AN460" s="232"/>
      <c r="AO460" s="232"/>
      <c r="AP460" s="232"/>
      <c r="AQ460" s="232"/>
      <c r="AR460" s="232"/>
      <c r="AS460" s="250"/>
    </row>
    <row r="461" spans="1:45">
      <c r="A461" s="237"/>
      <c r="B461" s="251" t="s">
        <v>245</v>
      </c>
      <c r="C461" s="252"/>
      <c r="D461" s="253" t="s">
        <v>246</v>
      </c>
      <c r="E461" s="231"/>
      <c r="F461" s="232"/>
      <c r="G461" s="232"/>
      <c r="H461" s="232"/>
      <c r="I461" s="232"/>
      <c r="J461" s="232"/>
      <c r="K461" s="232"/>
      <c r="L461" s="232"/>
      <c r="M461" s="232"/>
      <c r="N461" s="232"/>
      <c r="O461" s="232"/>
      <c r="P461" s="232"/>
      <c r="Q461" s="232"/>
      <c r="R461" s="232"/>
      <c r="S461" s="232"/>
      <c r="T461" s="232"/>
      <c r="U461" s="232"/>
      <c r="V461" s="232"/>
      <c r="W461" s="232"/>
      <c r="X461" s="232"/>
      <c r="Y461" s="232"/>
      <c r="Z461" s="232"/>
      <c r="AA461" s="232"/>
      <c r="AB461" s="232"/>
      <c r="AC461" s="232"/>
      <c r="AD461" s="232"/>
      <c r="AE461" s="232"/>
      <c r="AF461" s="232"/>
      <c r="AG461" s="232"/>
      <c r="AH461" s="232"/>
      <c r="AI461" s="232"/>
      <c r="AJ461" s="232"/>
      <c r="AK461" s="232"/>
      <c r="AL461" s="232"/>
      <c r="AM461" s="232"/>
      <c r="AN461" s="232"/>
      <c r="AO461" s="232"/>
      <c r="AP461" s="232"/>
      <c r="AQ461" s="232"/>
      <c r="AR461" s="232"/>
      <c r="AS461" s="250"/>
    </row>
    <row r="462" spans="1:45">
      <c r="B462" s="254"/>
      <c r="C462" s="246"/>
      <c r="D462" s="255"/>
      <c r="AS462" s="250"/>
    </row>
    <row r="463" spans="1:45" ht="15">
      <c r="B463" s="225" t="s">
        <v>278</v>
      </c>
      <c r="AS463" s="226" t="s">
        <v>147</v>
      </c>
    </row>
    <row r="464" spans="1:45" ht="15">
      <c r="A464" s="256" t="s">
        <v>12</v>
      </c>
      <c r="B464" s="228" t="s">
        <v>113</v>
      </c>
      <c r="C464" s="229" t="s">
        <v>114</v>
      </c>
      <c r="D464" s="230" t="s">
        <v>128</v>
      </c>
      <c r="E464" s="231"/>
      <c r="F464" s="232"/>
      <c r="G464" s="232"/>
      <c r="H464" s="232"/>
      <c r="I464" s="232"/>
      <c r="J464" s="232"/>
      <c r="K464" s="232"/>
      <c r="L464" s="232"/>
      <c r="M464" s="232"/>
      <c r="N464" s="232"/>
      <c r="O464" s="232"/>
      <c r="P464" s="232"/>
      <c r="Q464" s="232"/>
      <c r="R464" s="232"/>
      <c r="S464" s="232"/>
      <c r="T464" s="232"/>
      <c r="U464" s="232"/>
      <c r="V464" s="232"/>
      <c r="W464" s="232"/>
      <c r="X464" s="232"/>
      <c r="Y464" s="232"/>
      <c r="Z464" s="232"/>
      <c r="AA464" s="232"/>
      <c r="AB464" s="232"/>
      <c r="AC464" s="232"/>
      <c r="AD464" s="232"/>
      <c r="AE464" s="232"/>
      <c r="AF464" s="232"/>
      <c r="AG464" s="232"/>
      <c r="AH464" s="232"/>
      <c r="AI464" s="232"/>
      <c r="AJ464" s="232"/>
      <c r="AK464" s="232"/>
      <c r="AL464" s="232"/>
      <c r="AM464" s="232"/>
      <c r="AN464" s="232"/>
      <c r="AO464" s="232"/>
      <c r="AP464" s="232"/>
      <c r="AQ464" s="232"/>
      <c r="AR464" s="232"/>
      <c r="AS464" s="226">
        <v>1</v>
      </c>
    </row>
    <row r="465" spans="1:45">
      <c r="A465" s="237"/>
      <c r="B465" s="234" t="s">
        <v>129</v>
      </c>
      <c r="C465" s="235" t="s">
        <v>129</v>
      </c>
      <c r="D465" s="236" t="s">
        <v>130</v>
      </c>
      <c r="E465" s="231"/>
      <c r="F465" s="232"/>
      <c r="G465" s="232"/>
      <c r="H465" s="232"/>
      <c r="I465" s="232"/>
      <c r="J465" s="232"/>
      <c r="K465" s="232"/>
      <c r="L465" s="232"/>
      <c r="M465" s="232"/>
      <c r="N465" s="232"/>
      <c r="O465" s="232"/>
      <c r="P465" s="232"/>
      <c r="Q465" s="232"/>
      <c r="R465" s="232"/>
      <c r="S465" s="232"/>
      <c r="T465" s="232"/>
      <c r="U465" s="232"/>
      <c r="V465" s="232"/>
      <c r="W465" s="232"/>
      <c r="X465" s="232"/>
      <c r="Y465" s="232"/>
      <c r="Z465" s="232"/>
      <c r="AA465" s="232"/>
      <c r="AB465" s="232"/>
      <c r="AC465" s="232"/>
      <c r="AD465" s="232"/>
      <c r="AE465" s="232"/>
      <c r="AF465" s="232"/>
      <c r="AG465" s="232"/>
      <c r="AH465" s="232"/>
      <c r="AI465" s="232"/>
      <c r="AJ465" s="232"/>
      <c r="AK465" s="232"/>
      <c r="AL465" s="232"/>
      <c r="AM465" s="232"/>
      <c r="AN465" s="232"/>
      <c r="AO465" s="232"/>
      <c r="AP465" s="232"/>
      <c r="AQ465" s="232"/>
      <c r="AR465" s="232"/>
      <c r="AS465" s="226" t="s">
        <v>3</v>
      </c>
    </row>
    <row r="466" spans="1:45">
      <c r="A466" s="237"/>
      <c r="B466" s="234"/>
      <c r="C466" s="235"/>
      <c r="D466" s="238" t="s">
        <v>244</v>
      </c>
      <c r="E466" s="231"/>
      <c r="F466" s="232"/>
      <c r="G466" s="232"/>
      <c r="H466" s="232"/>
      <c r="I466" s="232"/>
      <c r="J466" s="232"/>
      <c r="K466" s="232"/>
      <c r="L466" s="232"/>
      <c r="M466" s="232"/>
      <c r="N466" s="232"/>
      <c r="O466" s="232"/>
      <c r="P466" s="232"/>
      <c r="Q466" s="232"/>
      <c r="R466" s="232"/>
      <c r="S466" s="232"/>
      <c r="T466" s="232"/>
      <c r="U466" s="232"/>
      <c r="V466" s="232"/>
      <c r="W466" s="232"/>
      <c r="X466" s="232"/>
      <c r="Y466" s="232"/>
      <c r="Z466" s="232"/>
      <c r="AA466" s="232"/>
      <c r="AB466" s="232"/>
      <c r="AC466" s="232"/>
      <c r="AD466" s="232"/>
      <c r="AE466" s="232"/>
      <c r="AF466" s="232"/>
      <c r="AG466" s="232"/>
      <c r="AH466" s="232"/>
      <c r="AI466" s="232"/>
      <c r="AJ466" s="232"/>
      <c r="AK466" s="232"/>
      <c r="AL466" s="232"/>
      <c r="AM466" s="232"/>
      <c r="AN466" s="232"/>
      <c r="AO466" s="232"/>
      <c r="AP466" s="232"/>
      <c r="AQ466" s="232"/>
      <c r="AR466" s="232"/>
      <c r="AS466" s="226">
        <v>2</v>
      </c>
    </row>
    <row r="467" spans="1:45">
      <c r="A467" s="237"/>
      <c r="B467" s="234"/>
      <c r="C467" s="235"/>
      <c r="D467" s="239"/>
      <c r="E467" s="231"/>
      <c r="F467" s="232"/>
      <c r="G467" s="232"/>
      <c r="H467" s="232"/>
      <c r="I467" s="232"/>
      <c r="J467" s="232"/>
      <c r="K467" s="232"/>
      <c r="L467" s="232"/>
      <c r="M467" s="232"/>
      <c r="N467" s="232"/>
      <c r="O467" s="232"/>
      <c r="P467" s="232"/>
      <c r="Q467" s="232"/>
      <c r="R467" s="232"/>
      <c r="S467" s="232"/>
      <c r="T467" s="232"/>
      <c r="U467" s="232"/>
      <c r="V467" s="232"/>
      <c r="W467" s="232"/>
      <c r="X467" s="232"/>
      <c r="Y467" s="232"/>
      <c r="Z467" s="232"/>
      <c r="AA467" s="232"/>
      <c r="AB467" s="232"/>
      <c r="AC467" s="232"/>
      <c r="AD467" s="232"/>
      <c r="AE467" s="232"/>
      <c r="AF467" s="232"/>
      <c r="AG467" s="232"/>
      <c r="AH467" s="232"/>
      <c r="AI467" s="232"/>
      <c r="AJ467" s="232"/>
      <c r="AK467" s="232"/>
      <c r="AL467" s="232"/>
      <c r="AM467" s="232"/>
      <c r="AN467" s="232"/>
      <c r="AO467" s="232"/>
      <c r="AP467" s="232"/>
      <c r="AQ467" s="232"/>
      <c r="AR467" s="232"/>
      <c r="AS467" s="226">
        <v>2</v>
      </c>
    </row>
    <row r="468" spans="1:45">
      <c r="A468" s="237"/>
      <c r="B468" s="228">
        <v>1</v>
      </c>
      <c r="C468" s="240">
        <v>1</v>
      </c>
      <c r="D468" s="257">
        <v>5.05</v>
      </c>
      <c r="E468" s="231"/>
      <c r="F468" s="232"/>
      <c r="G468" s="232"/>
      <c r="H468" s="232"/>
      <c r="I468" s="232"/>
      <c r="J468" s="232"/>
      <c r="K468" s="232"/>
      <c r="L468" s="232"/>
      <c r="M468" s="232"/>
      <c r="N468" s="232"/>
      <c r="O468" s="232"/>
      <c r="P468" s="232"/>
      <c r="Q468" s="232"/>
      <c r="R468" s="232"/>
      <c r="S468" s="232"/>
      <c r="T468" s="232"/>
      <c r="U468" s="232"/>
      <c r="V468" s="232"/>
      <c r="W468" s="232"/>
      <c r="X468" s="232"/>
      <c r="Y468" s="232"/>
      <c r="Z468" s="232"/>
      <c r="AA468" s="232"/>
      <c r="AB468" s="232"/>
      <c r="AC468" s="232"/>
      <c r="AD468" s="232"/>
      <c r="AE468" s="232"/>
      <c r="AF468" s="232"/>
      <c r="AG468" s="232"/>
      <c r="AH468" s="232"/>
      <c r="AI468" s="232"/>
      <c r="AJ468" s="232"/>
      <c r="AK468" s="232"/>
      <c r="AL468" s="232"/>
      <c r="AM468" s="232"/>
      <c r="AN468" s="232"/>
      <c r="AO468" s="232"/>
      <c r="AP468" s="232"/>
      <c r="AQ468" s="232"/>
      <c r="AR468" s="232"/>
      <c r="AS468" s="226">
        <v>1</v>
      </c>
    </row>
    <row r="469" spans="1:45">
      <c r="A469" s="237"/>
      <c r="B469" s="234">
        <v>1</v>
      </c>
      <c r="C469" s="235">
        <v>2</v>
      </c>
      <c r="D469" s="258">
        <v>5.43</v>
      </c>
      <c r="E469" s="231"/>
      <c r="F469" s="232"/>
      <c r="G469" s="232"/>
      <c r="H469" s="232"/>
      <c r="I469" s="232"/>
      <c r="J469" s="232"/>
      <c r="K469" s="232"/>
      <c r="L469" s="232"/>
      <c r="M469" s="232"/>
      <c r="N469" s="232"/>
      <c r="O469" s="232"/>
      <c r="P469" s="232"/>
      <c r="Q469" s="232"/>
      <c r="R469" s="232"/>
      <c r="S469" s="232"/>
      <c r="T469" s="232"/>
      <c r="U469" s="232"/>
      <c r="V469" s="232"/>
      <c r="W469" s="232"/>
      <c r="X469" s="232"/>
      <c r="Y469" s="232"/>
      <c r="Z469" s="232"/>
      <c r="AA469" s="232"/>
      <c r="AB469" s="232"/>
      <c r="AC469" s="232"/>
      <c r="AD469" s="232"/>
      <c r="AE469" s="232"/>
      <c r="AF469" s="232"/>
      <c r="AG469" s="232"/>
      <c r="AH469" s="232"/>
      <c r="AI469" s="232"/>
      <c r="AJ469" s="232"/>
      <c r="AK469" s="232"/>
      <c r="AL469" s="232"/>
      <c r="AM469" s="232"/>
      <c r="AN469" s="232"/>
      <c r="AO469" s="232"/>
      <c r="AP469" s="232"/>
      <c r="AQ469" s="232"/>
      <c r="AR469" s="232"/>
      <c r="AS469" s="226">
        <v>17</v>
      </c>
    </row>
    <row r="470" spans="1:45">
      <c r="A470" s="237"/>
      <c r="B470" s="246" t="s">
        <v>142</v>
      </c>
      <c r="C470" s="247"/>
      <c r="D470" s="259">
        <v>5.24</v>
      </c>
      <c r="E470" s="231"/>
      <c r="F470" s="232"/>
      <c r="G470" s="232"/>
      <c r="H470" s="232"/>
      <c r="I470" s="232"/>
      <c r="J470" s="232"/>
      <c r="K470" s="232"/>
      <c r="L470" s="232"/>
      <c r="M470" s="232"/>
      <c r="N470" s="232"/>
      <c r="O470" s="232"/>
      <c r="P470" s="232"/>
      <c r="Q470" s="232"/>
      <c r="R470" s="232"/>
      <c r="S470" s="232"/>
      <c r="T470" s="232"/>
      <c r="U470" s="232"/>
      <c r="V470" s="232"/>
      <c r="W470" s="232"/>
      <c r="X470" s="232"/>
      <c r="Y470" s="232"/>
      <c r="Z470" s="232"/>
      <c r="AA470" s="232"/>
      <c r="AB470" s="232"/>
      <c r="AC470" s="232"/>
      <c r="AD470" s="232"/>
      <c r="AE470" s="232"/>
      <c r="AF470" s="232"/>
      <c r="AG470" s="232"/>
      <c r="AH470" s="232"/>
      <c r="AI470" s="232"/>
      <c r="AJ470" s="232"/>
      <c r="AK470" s="232"/>
      <c r="AL470" s="232"/>
      <c r="AM470" s="232"/>
      <c r="AN470" s="232"/>
      <c r="AO470" s="232"/>
      <c r="AP470" s="232"/>
      <c r="AQ470" s="232"/>
      <c r="AR470" s="232"/>
      <c r="AS470" s="226">
        <v>16</v>
      </c>
    </row>
    <row r="471" spans="1:45">
      <c r="A471" s="237"/>
      <c r="B471" s="232" t="s">
        <v>143</v>
      </c>
      <c r="C471" s="237"/>
      <c r="D471" s="260">
        <v>5.24</v>
      </c>
      <c r="E471" s="231"/>
      <c r="F471" s="232"/>
      <c r="G471" s="232"/>
      <c r="H471" s="232"/>
      <c r="I471" s="232"/>
      <c r="J471" s="232"/>
      <c r="K471" s="232"/>
      <c r="L471" s="232"/>
      <c r="M471" s="232"/>
      <c r="N471" s="232"/>
      <c r="O471" s="232"/>
      <c r="P471" s="232"/>
      <c r="Q471" s="232"/>
      <c r="R471" s="232"/>
      <c r="S471" s="232"/>
      <c r="T471" s="232"/>
      <c r="U471" s="232"/>
      <c r="V471" s="232"/>
      <c r="W471" s="232"/>
      <c r="X471" s="232"/>
      <c r="Y471" s="232"/>
      <c r="Z471" s="232"/>
      <c r="AA471" s="232"/>
      <c r="AB471" s="232"/>
      <c r="AC471" s="232"/>
      <c r="AD471" s="232"/>
      <c r="AE471" s="232"/>
      <c r="AF471" s="232"/>
      <c r="AG471" s="232"/>
      <c r="AH471" s="232"/>
      <c r="AI471" s="232"/>
      <c r="AJ471" s="232"/>
      <c r="AK471" s="232"/>
      <c r="AL471" s="232"/>
      <c r="AM471" s="232"/>
      <c r="AN471" s="232"/>
      <c r="AO471" s="232"/>
      <c r="AP471" s="232"/>
      <c r="AQ471" s="232"/>
      <c r="AR471" s="232"/>
      <c r="AS471" s="226">
        <v>5.24</v>
      </c>
    </row>
    <row r="472" spans="1:45">
      <c r="A472" s="237"/>
      <c r="B472" s="232" t="s">
        <v>144</v>
      </c>
      <c r="C472" s="237"/>
      <c r="D472" s="249">
        <v>0.268700576850888</v>
      </c>
      <c r="E472" s="231"/>
      <c r="F472" s="232"/>
      <c r="G472" s="232"/>
      <c r="H472" s="232"/>
      <c r="I472" s="232"/>
      <c r="J472" s="232"/>
      <c r="K472" s="232"/>
      <c r="L472" s="232"/>
      <c r="M472" s="232"/>
      <c r="N472" s="232"/>
      <c r="O472" s="232"/>
      <c r="P472" s="232"/>
      <c r="Q472" s="232"/>
      <c r="R472" s="232"/>
      <c r="S472" s="232"/>
      <c r="T472" s="232"/>
      <c r="U472" s="232"/>
      <c r="V472" s="232"/>
      <c r="W472" s="232"/>
      <c r="X472" s="232"/>
      <c r="Y472" s="232"/>
      <c r="Z472" s="232"/>
      <c r="AA472" s="232"/>
      <c r="AB472" s="232"/>
      <c r="AC472" s="232"/>
      <c r="AD472" s="232"/>
      <c r="AE472" s="232"/>
      <c r="AF472" s="232"/>
      <c r="AG472" s="232"/>
      <c r="AH472" s="232"/>
      <c r="AI472" s="232"/>
      <c r="AJ472" s="232"/>
      <c r="AK472" s="232"/>
      <c r="AL472" s="232"/>
      <c r="AM472" s="232"/>
      <c r="AN472" s="232"/>
      <c r="AO472" s="232"/>
      <c r="AP472" s="232"/>
      <c r="AQ472" s="232"/>
      <c r="AR472" s="232"/>
      <c r="AS472" s="226">
        <v>23</v>
      </c>
    </row>
    <row r="473" spans="1:45">
      <c r="A473" s="237"/>
      <c r="B473" s="232" t="s">
        <v>93</v>
      </c>
      <c r="C473" s="237"/>
      <c r="D473" s="101">
        <v>5.1278736040245798E-2</v>
      </c>
      <c r="E473" s="231"/>
      <c r="F473" s="232"/>
      <c r="G473" s="232"/>
      <c r="H473" s="232"/>
      <c r="I473" s="232"/>
      <c r="J473" s="232"/>
      <c r="K473" s="232"/>
      <c r="L473" s="232"/>
      <c r="M473" s="232"/>
      <c r="N473" s="232"/>
      <c r="O473" s="232"/>
      <c r="P473" s="232"/>
      <c r="Q473" s="232"/>
      <c r="R473" s="232"/>
      <c r="S473" s="232"/>
      <c r="T473" s="232"/>
      <c r="U473" s="232"/>
      <c r="V473" s="232"/>
      <c r="W473" s="232"/>
      <c r="X473" s="232"/>
      <c r="Y473" s="232"/>
      <c r="Z473" s="232"/>
      <c r="AA473" s="232"/>
      <c r="AB473" s="232"/>
      <c r="AC473" s="232"/>
      <c r="AD473" s="232"/>
      <c r="AE473" s="232"/>
      <c r="AF473" s="232"/>
      <c r="AG473" s="232"/>
      <c r="AH473" s="232"/>
      <c r="AI473" s="232"/>
      <c r="AJ473" s="232"/>
      <c r="AK473" s="232"/>
      <c r="AL473" s="232"/>
      <c r="AM473" s="232"/>
      <c r="AN473" s="232"/>
      <c r="AO473" s="232"/>
      <c r="AP473" s="232"/>
      <c r="AQ473" s="232"/>
      <c r="AR473" s="232"/>
      <c r="AS473" s="250"/>
    </row>
    <row r="474" spans="1:45">
      <c r="A474" s="237"/>
      <c r="B474" s="232" t="s">
        <v>145</v>
      </c>
      <c r="C474" s="237"/>
      <c r="D474" s="101">
        <v>0</v>
      </c>
      <c r="E474" s="231"/>
      <c r="F474" s="232"/>
      <c r="G474" s="232"/>
      <c r="H474" s="232"/>
      <c r="I474" s="232"/>
      <c r="J474" s="232"/>
      <c r="K474" s="232"/>
      <c r="L474" s="232"/>
      <c r="M474" s="232"/>
      <c r="N474" s="232"/>
      <c r="O474" s="232"/>
      <c r="P474" s="232"/>
      <c r="Q474" s="232"/>
      <c r="R474" s="232"/>
      <c r="S474" s="232"/>
      <c r="T474" s="232"/>
      <c r="U474" s="232"/>
      <c r="V474" s="232"/>
      <c r="W474" s="232"/>
      <c r="X474" s="232"/>
      <c r="Y474" s="232"/>
      <c r="Z474" s="232"/>
      <c r="AA474" s="232"/>
      <c r="AB474" s="232"/>
      <c r="AC474" s="232"/>
      <c r="AD474" s="232"/>
      <c r="AE474" s="232"/>
      <c r="AF474" s="232"/>
      <c r="AG474" s="232"/>
      <c r="AH474" s="232"/>
      <c r="AI474" s="232"/>
      <c r="AJ474" s="232"/>
      <c r="AK474" s="232"/>
      <c r="AL474" s="232"/>
      <c r="AM474" s="232"/>
      <c r="AN474" s="232"/>
      <c r="AO474" s="232"/>
      <c r="AP474" s="232"/>
      <c r="AQ474" s="232"/>
      <c r="AR474" s="232"/>
      <c r="AS474" s="250"/>
    </row>
    <row r="475" spans="1:45">
      <c r="A475" s="237"/>
      <c r="B475" s="251" t="s">
        <v>245</v>
      </c>
      <c r="C475" s="252"/>
      <c r="D475" s="253" t="s">
        <v>246</v>
      </c>
      <c r="E475" s="231"/>
      <c r="F475" s="232"/>
      <c r="G475" s="232"/>
      <c r="H475" s="232"/>
      <c r="I475" s="232"/>
      <c r="J475" s="232"/>
      <c r="K475" s="232"/>
      <c r="L475" s="232"/>
      <c r="M475" s="232"/>
      <c r="N475" s="232"/>
      <c r="O475" s="232"/>
      <c r="P475" s="232"/>
      <c r="Q475" s="232"/>
      <c r="R475" s="232"/>
      <c r="S475" s="232"/>
      <c r="T475" s="232"/>
      <c r="U475" s="232"/>
      <c r="V475" s="232"/>
      <c r="W475" s="232"/>
      <c r="X475" s="232"/>
      <c r="Y475" s="232"/>
      <c r="Z475" s="232"/>
      <c r="AA475" s="232"/>
      <c r="AB475" s="232"/>
      <c r="AC475" s="232"/>
      <c r="AD475" s="232"/>
      <c r="AE475" s="232"/>
      <c r="AF475" s="232"/>
      <c r="AG475" s="232"/>
      <c r="AH475" s="232"/>
      <c r="AI475" s="232"/>
      <c r="AJ475" s="232"/>
      <c r="AK475" s="232"/>
      <c r="AL475" s="232"/>
      <c r="AM475" s="232"/>
      <c r="AN475" s="232"/>
      <c r="AO475" s="232"/>
      <c r="AP475" s="232"/>
      <c r="AQ475" s="232"/>
      <c r="AR475" s="232"/>
      <c r="AS475" s="250"/>
    </row>
    <row r="476" spans="1:45">
      <c r="B476" s="254"/>
      <c r="C476" s="246"/>
      <c r="D476" s="255"/>
      <c r="AS476" s="250"/>
    </row>
    <row r="477" spans="1:45" ht="15">
      <c r="B477" s="225" t="s">
        <v>279</v>
      </c>
      <c r="AS477" s="226" t="s">
        <v>147</v>
      </c>
    </row>
    <row r="478" spans="1:45" ht="15">
      <c r="A478" s="256" t="s">
        <v>15</v>
      </c>
      <c r="B478" s="228" t="s">
        <v>113</v>
      </c>
      <c r="C478" s="229" t="s">
        <v>114</v>
      </c>
      <c r="D478" s="230" t="s">
        <v>128</v>
      </c>
      <c r="E478" s="231"/>
      <c r="F478" s="232"/>
      <c r="G478" s="232"/>
      <c r="H478" s="232"/>
      <c r="I478" s="232"/>
      <c r="J478" s="232"/>
      <c r="K478" s="232"/>
      <c r="L478" s="232"/>
      <c r="M478" s="232"/>
      <c r="N478" s="232"/>
      <c r="O478" s="232"/>
      <c r="P478" s="232"/>
      <c r="Q478" s="232"/>
      <c r="R478" s="232"/>
      <c r="S478" s="232"/>
      <c r="T478" s="232"/>
      <c r="U478" s="232"/>
      <c r="V478" s="232"/>
      <c r="W478" s="232"/>
      <c r="X478" s="232"/>
      <c r="Y478" s="232"/>
      <c r="Z478" s="232"/>
      <c r="AA478" s="232"/>
      <c r="AB478" s="232"/>
      <c r="AC478" s="232"/>
      <c r="AD478" s="232"/>
      <c r="AE478" s="232"/>
      <c r="AF478" s="232"/>
      <c r="AG478" s="232"/>
      <c r="AH478" s="232"/>
      <c r="AI478" s="232"/>
      <c r="AJ478" s="232"/>
      <c r="AK478" s="232"/>
      <c r="AL478" s="232"/>
      <c r="AM478" s="232"/>
      <c r="AN478" s="232"/>
      <c r="AO478" s="232"/>
      <c r="AP478" s="232"/>
      <c r="AQ478" s="232"/>
      <c r="AR478" s="232"/>
      <c r="AS478" s="226">
        <v>1</v>
      </c>
    </row>
    <row r="479" spans="1:45">
      <c r="A479" s="237"/>
      <c r="B479" s="234" t="s">
        <v>129</v>
      </c>
      <c r="C479" s="235" t="s">
        <v>129</v>
      </c>
      <c r="D479" s="236" t="s">
        <v>130</v>
      </c>
      <c r="E479" s="231"/>
      <c r="F479" s="232"/>
      <c r="G479" s="232"/>
      <c r="H479" s="232"/>
      <c r="I479" s="232"/>
      <c r="J479" s="232"/>
      <c r="K479" s="232"/>
      <c r="L479" s="232"/>
      <c r="M479" s="232"/>
      <c r="N479" s="232"/>
      <c r="O479" s="232"/>
      <c r="P479" s="232"/>
      <c r="Q479" s="232"/>
      <c r="R479" s="232"/>
      <c r="S479" s="232"/>
      <c r="T479" s="232"/>
      <c r="U479" s="232"/>
      <c r="V479" s="232"/>
      <c r="W479" s="232"/>
      <c r="X479" s="232"/>
      <c r="Y479" s="232"/>
      <c r="Z479" s="232"/>
      <c r="AA479" s="232"/>
      <c r="AB479" s="232"/>
      <c r="AC479" s="232"/>
      <c r="AD479" s="232"/>
      <c r="AE479" s="232"/>
      <c r="AF479" s="232"/>
      <c r="AG479" s="232"/>
      <c r="AH479" s="232"/>
      <c r="AI479" s="232"/>
      <c r="AJ479" s="232"/>
      <c r="AK479" s="232"/>
      <c r="AL479" s="232"/>
      <c r="AM479" s="232"/>
      <c r="AN479" s="232"/>
      <c r="AO479" s="232"/>
      <c r="AP479" s="232"/>
      <c r="AQ479" s="232"/>
      <c r="AR479" s="232"/>
      <c r="AS479" s="226" t="s">
        <v>3</v>
      </c>
    </row>
    <row r="480" spans="1:45">
      <c r="A480" s="237"/>
      <c r="B480" s="234"/>
      <c r="C480" s="235"/>
      <c r="D480" s="238" t="s">
        <v>244</v>
      </c>
      <c r="E480" s="231"/>
      <c r="F480" s="232"/>
      <c r="G480" s="232"/>
      <c r="H480" s="232"/>
      <c r="I480" s="232"/>
      <c r="J480" s="232"/>
      <c r="K480" s="232"/>
      <c r="L480" s="232"/>
      <c r="M480" s="232"/>
      <c r="N480" s="232"/>
      <c r="O480" s="232"/>
      <c r="P480" s="232"/>
      <c r="Q480" s="232"/>
      <c r="R480" s="232"/>
      <c r="S480" s="232"/>
      <c r="T480" s="232"/>
      <c r="U480" s="232"/>
      <c r="V480" s="232"/>
      <c r="W480" s="232"/>
      <c r="X480" s="232"/>
      <c r="Y480" s="232"/>
      <c r="Z480" s="232"/>
      <c r="AA480" s="232"/>
      <c r="AB480" s="232"/>
      <c r="AC480" s="232"/>
      <c r="AD480" s="232"/>
      <c r="AE480" s="232"/>
      <c r="AF480" s="232"/>
      <c r="AG480" s="232"/>
      <c r="AH480" s="232"/>
      <c r="AI480" s="232"/>
      <c r="AJ480" s="232"/>
      <c r="AK480" s="232"/>
      <c r="AL480" s="232"/>
      <c r="AM480" s="232"/>
      <c r="AN480" s="232"/>
      <c r="AO480" s="232"/>
      <c r="AP480" s="232"/>
      <c r="AQ480" s="232"/>
      <c r="AR480" s="232"/>
      <c r="AS480" s="226">
        <v>2</v>
      </c>
    </row>
    <row r="481" spans="1:45">
      <c r="A481" s="237"/>
      <c r="B481" s="234"/>
      <c r="C481" s="235"/>
      <c r="D481" s="239"/>
      <c r="E481" s="231"/>
      <c r="F481" s="232"/>
      <c r="G481" s="232"/>
      <c r="H481" s="232"/>
      <c r="I481" s="232"/>
      <c r="J481" s="232"/>
      <c r="K481" s="232"/>
      <c r="L481" s="232"/>
      <c r="M481" s="232"/>
      <c r="N481" s="232"/>
      <c r="O481" s="232"/>
      <c r="P481" s="232"/>
      <c r="Q481" s="232"/>
      <c r="R481" s="232"/>
      <c r="S481" s="232"/>
      <c r="T481" s="232"/>
      <c r="U481" s="232"/>
      <c r="V481" s="232"/>
      <c r="W481" s="232"/>
      <c r="X481" s="232"/>
      <c r="Y481" s="232"/>
      <c r="Z481" s="232"/>
      <c r="AA481" s="232"/>
      <c r="AB481" s="232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232"/>
      <c r="AM481" s="232"/>
      <c r="AN481" s="232"/>
      <c r="AO481" s="232"/>
      <c r="AP481" s="232"/>
      <c r="AQ481" s="232"/>
      <c r="AR481" s="232"/>
      <c r="AS481" s="226">
        <v>2</v>
      </c>
    </row>
    <row r="482" spans="1:45">
      <c r="A482" s="237"/>
      <c r="B482" s="228">
        <v>1</v>
      </c>
      <c r="C482" s="240">
        <v>1</v>
      </c>
      <c r="D482" s="257">
        <v>2.2000000000000002</v>
      </c>
      <c r="E482" s="231"/>
      <c r="F482" s="232"/>
      <c r="G482" s="232"/>
      <c r="H482" s="232"/>
      <c r="I482" s="232"/>
      <c r="J482" s="232"/>
      <c r="K482" s="232"/>
      <c r="L482" s="232"/>
      <c r="M482" s="232"/>
      <c r="N482" s="232"/>
      <c r="O482" s="232"/>
      <c r="P482" s="232"/>
      <c r="Q482" s="232"/>
      <c r="R482" s="232"/>
      <c r="S482" s="232"/>
      <c r="T482" s="232"/>
      <c r="U482" s="232"/>
      <c r="V482" s="232"/>
      <c r="W482" s="232"/>
      <c r="X482" s="232"/>
      <c r="Y482" s="232"/>
      <c r="Z482" s="232"/>
      <c r="AA482" s="232"/>
      <c r="AB482" s="232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26">
        <v>1</v>
      </c>
    </row>
    <row r="483" spans="1:45">
      <c r="A483" s="237"/>
      <c r="B483" s="234">
        <v>1</v>
      </c>
      <c r="C483" s="235">
        <v>2</v>
      </c>
      <c r="D483" s="258">
        <v>2.8</v>
      </c>
      <c r="E483" s="231"/>
      <c r="F483" s="232"/>
      <c r="G483" s="232"/>
      <c r="H483" s="232"/>
      <c r="I483" s="232"/>
      <c r="J483" s="232"/>
      <c r="K483" s="232"/>
      <c r="L483" s="232"/>
      <c r="M483" s="232"/>
      <c r="N483" s="232"/>
      <c r="O483" s="232"/>
      <c r="P483" s="232"/>
      <c r="Q483" s="232"/>
      <c r="R483" s="232"/>
      <c r="S483" s="232"/>
      <c r="T483" s="232"/>
      <c r="U483" s="232"/>
      <c r="V483" s="232"/>
      <c r="W483" s="232"/>
      <c r="X483" s="232"/>
      <c r="Y483" s="232"/>
      <c r="Z483" s="232"/>
      <c r="AA483" s="232"/>
      <c r="AB483" s="232"/>
      <c r="AC483" s="232"/>
      <c r="AD483" s="232"/>
      <c r="AE483" s="232"/>
      <c r="AF483" s="232"/>
      <c r="AG483" s="232"/>
      <c r="AH483" s="232"/>
      <c r="AI483" s="232"/>
      <c r="AJ483" s="232"/>
      <c r="AK483" s="232"/>
      <c r="AL483" s="232"/>
      <c r="AM483" s="232"/>
      <c r="AN483" s="232"/>
      <c r="AO483" s="232"/>
      <c r="AP483" s="232"/>
      <c r="AQ483" s="232"/>
      <c r="AR483" s="232"/>
      <c r="AS483" s="226">
        <v>1</v>
      </c>
    </row>
    <row r="484" spans="1:45">
      <c r="A484" s="237"/>
      <c r="B484" s="246" t="s">
        <v>142</v>
      </c>
      <c r="C484" s="247"/>
      <c r="D484" s="259">
        <v>2.5</v>
      </c>
      <c r="E484" s="231"/>
      <c r="F484" s="232"/>
      <c r="G484" s="232"/>
      <c r="H484" s="232"/>
      <c r="I484" s="232"/>
      <c r="J484" s="232"/>
      <c r="K484" s="232"/>
      <c r="L484" s="232"/>
      <c r="M484" s="232"/>
      <c r="N484" s="232"/>
      <c r="O484" s="232"/>
      <c r="P484" s="232"/>
      <c r="Q484" s="232"/>
      <c r="R484" s="232"/>
      <c r="S484" s="232"/>
      <c r="T484" s="232"/>
      <c r="U484" s="232"/>
      <c r="V484" s="232"/>
      <c r="W484" s="232"/>
      <c r="X484" s="232"/>
      <c r="Y484" s="232"/>
      <c r="Z484" s="232"/>
      <c r="AA484" s="232"/>
      <c r="AB484" s="232"/>
      <c r="AC484" s="232"/>
      <c r="AD484" s="232"/>
      <c r="AE484" s="232"/>
      <c r="AF484" s="232"/>
      <c r="AG484" s="232"/>
      <c r="AH484" s="232"/>
      <c r="AI484" s="232"/>
      <c r="AJ484" s="232"/>
      <c r="AK484" s="232"/>
      <c r="AL484" s="232"/>
      <c r="AM484" s="232"/>
      <c r="AN484" s="232"/>
      <c r="AO484" s="232"/>
      <c r="AP484" s="232"/>
      <c r="AQ484" s="232"/>
      <c r="AR484" s="232"/>
      <c r="AS484" s="226">
        <v>16</v>
      </c>
    </row>
    <row r="485" spans="1:45">
      <c r="A485" s="237"/>
      <c r="B485" s="232" t="s">
        <v>143</v>
      </c>
      <c r="C485" s="237"/>
      <c r="D485" s="260">
        <v>2.5</v>
      </c>
      <c r="E485" s="231"/>
      <c r="F485" s="232"/>
      <c r="G485" s="232"/>
      <c r="H485" s="232"/>
      <c r="I485" s="232"/>
      <c r="J485" s="232"/>
      <c r="K485" s="232"/>
      <c r="L485" s="232"/>
      <c r="M485" s="232"/>
      <c r="N485" s="232"/>
      <c r="O485" s="232"/>
      <c r="P485" s="232"/>
      <c r="Q485" s="232"/>
      <c r="R485" s="232"/>
      <c r="S485" s="232"/>
      <c r="T485" s="232"/>
      <c r="U485" s="232"/>
      <c r="V485" s="232"/>
      <c r="W485" s="232"/>
      <c r="X485" s="232"/>
      <c r="Y485" s="232"/>
      <c r="Z485" s="232"/>
      <c r="AA485" s="232"/>
      <c r="AB485" s="232"/>
      <c r="AC485" s="232"/>
      <c r="AD485" s="232"/>
      <c r="AE485" s="232"/>
      <c r="AF485" s="232"/>
      <c r="AG485" s="232"/>
      <c r="AH485" s="232"/>
      <c r="AI485" s="232"/>
      <c r="AJ485" s="232"/>
      <c r="AK485" s="232"/>
      <c r="AL485" s="232"/>
      <c r="AM485" s="232"/>
      <c r="AN485" s="232"/>
      <c r="AO485" s="232"/>
      <c r="AP485" s="232"/>
      <c r="AQ485" s="232"/>
      <c r="AR485" s="232"/>
      <c r="AS485" s="226">
        <v>2.5</v>
      </c>
    </row>
    <row r="486" spans="1:45">
      <c r="A486" s="237"/>
      <c r="B486" s="232" t="s">
        <v>144</v>
      </c>
      <c r="C486" s="237"/>
      <c r="D486" s="249">
        <v>0.42426406871192818</v>
      </c>
      <c r="E486" s="231"/>
      <c r="F486" s="232"/>
      <c r="G486" s="232"/>
      <c r="H486" s="232"/>
      <c r="I486" s="232"/>
      <c r="J486" s="232"/>
      <c r="K486" s="232"/>
      <c r="L486" s="232"/>
      <c r="M486" s="232"/>
      <c r="N486" s="232"/>
      <c r="O486" s="232"/>
      <c r="P486" s="232"/>
      <c r="Q486" s="232"/>
      <c r="R486" s="232"/>
      <c r="S486" s="232"/>
      <c r="T486" s="232"/>
      <c r="U486" s="232"/>
      <c r="V486" s="232"/>
      <c r="W486" s="232"/>
      <c r="X486" s="232"/>
      <c r="Y486" s="232"/>
      <c r="Z486" s="232"/>
      <c r="AA486" s="232"/>
      <c r="AB486" s="232"/>
      <c r="AC486" s="232"/>
      <c r="AD486" s="232"/>
      <c r="AE486" s="232"/>
      <c r="AF486" s="232"/>
      <c r="AG486" s="232"/>
      <c r="AH486" s="232"/>
      <c r="AI486" s="232"/>
      <c r="AJ486" s="232"/>
      <c r="AK486" s="232"/>
      <c r="AL486" s="232"/>
      <c r="AM486" s="232"/>
      <c r="AN486" s="232"/>
      <c r="AO486" s="232"/>
      <c r="AP486" s="232"/>
      <c r="AQ486" s="232"/>
      <c r="AR486" s="232"/>
      <c r="AS486" s="226">
        <v>7</v>
      </c>
    </row>
    <row r="487" spans="1:45">
      <c r="A487" s="237"/>
      <c r="B487" s="232" t="s">
        <v>93</v>
      </c>
      <c r="C487" s="237"/>
      <c r="D487" s="101">
        <v>0.16970562748477128</v>
      </c>
      <c r="E487" s="231"/>
      <c r="F487" s="232"/>
      <c r="G487" s="232"/>
      <c r="H487" s="232"/>
      <c r="I487" s="232"/>
      <c r="J487" s="232"/>
      <c r="K487" s="232"/>
      <c r="L487" s="232"/>
      <c r="M487" s="232"/>
      <c r="N487" s="232"/>
      <c r="O487" s="232"/>
      <c r="P487" s="232"/>
      <c r="Q487" s="232"/>
      <c r="R487" s="232"/>
      <c r="S487" s="232"/>
      <c r="T487" s="232"/>
      <c r="U487" s="232"/>
      <c r="V487" s="232"/>
      <c r="W487" s="232"/>
      <c r="X487" s="232"/>
      <c r="Y487" s="232"/>
      <c r="Z487" s="232"/>
      <c r="AA487" s="232"/>
      <c r="AB487" s="232"/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2"/>
      <c r="AO487" s="232"/>
      <c r="AP487" s="232"/>
      <c r="AQ487" s="232"/>
      <c r="AR487" s="232"/>
      <c r="AS487" s="250"/>
    </row>
    <row r="488" spans="1:45">
      <c r="A488" s="237"/>
      <c r="B488" s="232" t="s">
        <v>145</v>
      </c>
      <c r="C488" s="237"/>
      <c r="D488" s="101">
        <v>0</v>
      </c>
      <c r="E488" s="231"/>
      <c r="F488" s="232"/>
      <c r="G488" s="232"/>
      <c r="H488" s="232"/>
      <c r="I488" s="232"/>
      <c r="J488" s="232"/>
      <c r="K488" s="232"/>
      <c r="L488" s="232"/>
      <c r="M488" s="232"/>
      <c r="N488" s="232"/>
      <c r="O488" s="232"/>
      <c r="P488" s="232"/>
      <c r="Q488" s="232"/>
      <c r="R488" s="232"/>
      <c r="S488" s="232"/>
      <c r="T488" s="232"/>
      <c r="U488" s="232"/>
      <c r="V488" s="232"/>
      <c r="W488" s="232"/>
      <c r="X488" s="232"/>
      <c r="Y488" s="232"/>
      <c r="Z488" s="232"/>
      <c r="AA488" s="232"/>
      <c r="AB488" s="232"/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2"/>
      <c r="AO488" s="232"/>
      <c r="AP488" s="232"/>
      <c r="AQ488" s="232"/>
      <c r="AR488" s="232"/>
      <c r="AS488" s="250"/>
    </row>
    <row r="489" spans="1:45">
      <c r="A489" s="237"/>
      <c r="B489" s="251" t="s">
        <v>245</v>
      </c>
      <c r="C489" s="252"/>
      <c r="D489" s="253" t="s">
        <v>246</v>
      </c>
      <c r="E489" s="231"/>
      <c r="F489" s="232"/>
      <c r="G489" s="232"/>
      <c r="H489" s="232"/>
      <c r="I489" s="232"/>
      <c r="J489" s="232"/>
      <c r="K489" s="232"/>
      <c r="L489" s="232"/>
      <c r="M489" s="232"/>
      <c r="N489" s="232"/>
      <c r="O489" s="232"/>
      <c r="P489" s="232"/>
      <c r="Q489" s="232"/>
      <c r="R489" s="232"/>
      <c r="S489" s="232"/>
      <c r="T489" s="232"/>
      <c r="U489" s="232"/>
      <c r="V489" s="232"/>
      <c r="W489" s="232"/>
      <c r="X489" s="232"/>
      <c r="Y489" s="232"/>
      <c r="Z489" s="232"/>
      <c r="AA489" s="232"/>
      <c r="AB489" s="232"/>
      <c r="AC489" s="232"/>
      <c r="AD489" s="232"/>
      <c r="AE489" s="232"/>
      <c r="AF489" s="232"/>
      <c r="AG489" s="232"/>
      <c r="AH489" s="232"/>
      <c r="AI489" s="232"/>
      <c r="AJ489" s="232"/>
      <c r="AK489" s="232"/>
      <c r="AL489" s="232"/>
      <c r="AM489" s="232"/>
      <c r="AN489" s="232"/>
      <c r="AO489" s="232"/>
      <c r="AP489" s="232"/>
      <c r="AQ489" s="232"/>
      <c r="AR489" s="232"/>
      <c r="AS489" s="250"/>
    </row>
    <row r="490" spans="1:45">
      <c r="B490" s="254"/>
      <c r="C490" s="246"/>
      <c r="D490" s="255"/>
      <c r="AS490" s="250"/>
    </row>
    <row r="491" spans="1:45" ht="15">
      <c r="B491" s="225" t="s">
        <v>280</v>
      </c>
      <c r="AS491" s="226" t="s">
        <v>147</v>
      </c>
    </row>
    <row r="492" spans="1:45" ht="15">
      <c r="A492" s="256" t="s">
        <v>18</v>
      </c>
      <c r="B492" s="228" t="s">
        <v>113</v>
      </c>
      <c r="C492" s="229" t="s">
        <v>114</v>
      </c>
      <c r="D492" s="230" t="s">
        <v>128</v>
      </c>
      <c r="E492" s="231"/>
      <c r="F492" s="232"/>
      <c r="G492" s="232"/>
      <c r="H492" s="232"/>
      <c r="I492" s="232"/>
      <c r="J492" s="232"/>
      <c r="K492" s="232"/>
      <c r="L492" s="232"/>
      <c r="M492" s="232"/>
      <c r="N492" s="232"/>
      <c r="O492" s="232"/>
      <c r="P492" s="232"/>
      <c r="Q492" s="232"/>
      <c r="R492" s="232"/>
      <c r="S492" s="232"/>
      <c r="T492" s="232"/>
      <c r="U492" s="232"/>
      <c r="V492" s="232"/>
      <c r="W492" s="232"/>
      <c r="X492" s="232"/>
      <c r="Y492" s="232"/>
      <c r="Z492" s="232"/>
      <c r="AA492" s="232"/>
      <c r="AB492" s="232"/>
      <c r="AC492" s="232"/>
      <c r="AD492" s="232"/>
      <c r="AE492" s="232"/>
      <c r="AF492" s="232"/>
      <c r="AG492" s="232"/>
      <c r="AH492" s="232"/>
      <c r="AI492" s="232"/>
      <c r="AJ492" s="232"/>
      <c r="AK492" s="232"/>
      <c r="AL492" s="232"/>
      <c r="AM492" s="232"/>
      <c r="AN492" s="232"/>
      <c r="AO492" s="232"/>
      <c r="AP492" s="232"/>
      <c r="AQ492" s="232"/>
      <c r="AR492" s="232"/>
      <c r="AS492" s="226">
        <v>1</v>
      </c>
    </row>
    <row r="493" spans="1:45">
      <c r="A493" s="237"/>
      <c r="B493" s="234" t="s">
        <v>129</v>
      </c>
      <c r="C493" s="235" t="s">
        <v>129</v>
      </c>
      <c r="D493" s="236" t="s">
        <v>130</v>
      </c>
      <c r="E493" s="231"/>
      <c r="F493" s="232"/>
      <c r="G493" s="232"/>
      <c r="H493" s="232"/>
      <c r="I493" s="232"/>
      <c r="J493" s="232"/>
      <c r="K493" s="232"/>
      <c r="L493" s="232"/>
      <c r="M493" s="232"/>
      <c r="N493" s="232"/>
      <c r="O493" s="232"/>
      <c r="P493" s="232"/>
      <c r="Q493" s="232"/>
      <c r="R493" s="232"/>
      <c r="S493" s="232"/>
      <c r="T493" s="232"/>
      <c r="U493" s="232"/>
      <c r="V493" s="232"/>
      <c r="W493" s="232"/>
      <c r="X493" s="232"/>
      <c r="Y493" s="232"/>
      <c r="Z493" s="232"/>
      <c r="AA493" s="232"/>
      <c r="AB493" s="232"/>
      <c r="AC493" s="232"/>
      <c r="AD493" s="232"/>
      <c r="AE493" s="232"/>
      <c r="AF493" s="232"/>
      <c r="AG493" s="232"/>
      <c r="AH493" s="232"/>
      <c r="AI493" s="232"/>
      <c r="AJ493" s="232"/>
      <c r="AK493" s="232"/>
      <c r="AL493" s="232"/>
      <c r="AM493" s="232"/>
      <c r="AN493" s="232"/>
      <c r="AO493" s="232"/>
      <c r="AP493" s="232"/>
      <c r="AQ493" s="232"/>
      <c r="AR493" s="232"/>
      <c r="AS493" s="226" t="s">
        <v>3</v>
      </c>
    </row>
    <row r="494" spans="1:45">
      <c r="A494" s="237"/>
      <c r="B494" s="234"/>
      <c r="C494" s="235"/>
      <c r="D494" s="238" t="s">
        <v>244</v>
      </c>
      <c r="E494" s="231"/>
      <c r="F494" s="232"/>
      <c r="G494" s="232"/>
      <c r="H494" s="232"/>
      <c r="I494" s="232"/>
      <c r="J494" s="232"/>
      <c r="K494" s="232"/>
      <c r="L494" s="232"/>
      <c r="M494" s="232"/>
      <c r="N494" s="232"/>
      <c r="O494" s="232"/>
      <c r="P494" s="232"/>
      <c r="Q494" s="232"/>
      <c r="R494" s="232"/>
      <c r="S494" s="232"/>
      <c r="T494" s="232"/>
      <c r="U494" s="232"/>
      <c r="V494" s="232"/>
      <c r="W494" s="232"/>
      <c r="X494" s="232"/>
      <c r="Y494" s="232"/>
      <c r="Z494" s="232"/>
      <c r="AA494" s="232"/>
      <c r="AB494" s="232"/>
      <c r="AC494" s="232"/>
      <c r="AD494" s="232"/>
      <c r="AE494" s="232"/>
      <c r="AF494" s="232"/>
      <c r="AG494" s="232"/>
      <c r="AH494" s="232"/>
      <c r="AI494" s="232"/>
      <c r="AJ494" s="232"/>
      <c r="AK494" s="232"/>
      <c r="AL494" s="232"/>
      <c r="AM494" s="232"/>
      <c r="AN494" s="232"/>
      <c r="AO494" s="232"/>
      <c r="AP494" s="232"/>
      <c r="AQ494" s="232"/>
      <c r="AR494" s="232"/>
      <c r="AS494" s="226">
        <v>0</v>
      </c>
    </row>
    <row r="495" spans="1:45">
      <c r="A495" s="237"/>
      <c r="B495" s="234"/>
      <c r="C495" s="235"/>
      <c r="D495" s="239"/>
      <c r="E495" s="231"/>
      <c r="F495" s="232"/>
      <c r="G495" s="232"/>
      <c r="H495" s="232"/>
      <c r="I495" s="232"/>
      <c r="J495" s="232"/>
      <c r="K495" s="232"/>
      <c r="L495" s="232"/>
      <c r="M495" s="232"/>
      <c r="N495" s="232"/>
      <c r="O495" s="232"/>
      <c r="P495" s="232"/>
      <c r="Q495" s="232"/>
      <c r="R495" s="232"/>
      <c r="S495" s="232"/>
      <c r="T495" s="232"/>
      <c r="U495" s="232"/>
      <c r="V495" s="232"/>
      <c r="W495" s="232"/>
      <c r="X495" s="232"/>
      <c r="Y495" s="232"/>
      <c r="Z495" s="232"/>
      <c r="AA495" s="232"/>
      <c r="AB495" s="232"/>
      <c r="AC495" s="232"/>
      <c r="AD495" s="232"/>
      <c r="AE495" s="232"/>
      <c r="AF495" s="232"/>
      <c r="AG495" s="232"/>
      <c r="AH495" s="232"/>
      <c r="AI495" s="232"/>
      <c r="AJ495" s="232"/>
      <c r="AK495" s="232"/>
      <c r="AL495" s="232"/>
      <c r="AM495" s="232"/>
      <c r="AN495" s="232"/>
      <c r="AO495" s="232"/>
      <c r="AP495" s="232"/>
      <c r="AQ495" s="232"/>
      <c r="AR495" s="232"/>
      <c r="AS495" s="226">
        <v>0</v>
      </c>
    </row>
    <row r="496" spans="1:45">
      <c r="A496" s="237"/>
      <c r="B496" s="228">
        <v>1</v>
      </c>
      <c r="C496" s="240">
        <v>1</v>
      </c>
      <c r="D496" s="261">
        <v>403</v>
      </c>
      <c r="E496" s="262"/>
      <c r="F496" s="263"/>
      <c r="G496" s="263"/>
      <c r="H496" s="263"/>
      <c r="I496" s="263"/>
      <c r="J496" s="263"/>
      <c r="K496" s="263"/>
      <c r="L496" s="263"/>
      <c r="M496" s="263"/>
      <c r="N496" s="263"/>
      <c r="O496" s="263"/>
      <c r="P496" s="263"/>
      <c r="Q496" s="263"/>
      <c r="R496" s="263"/>
      <c r="S496" s="263"/>
      <c r="T496" s="263"/>
      <c r="U496" s="263"/>
      <c r="V496" s="263"/>
      <c r="W496" s="263"/>
      <c r="X496" s="263"/>
      <c r="Y496" s="263"/>
      <c r="Z496" s="263"/>
      <c r="AA496" s="263"/>
      <c r="AB496" s="263"/>
      <c r="AC496" s="263"/>
      <c r="AD496" s="263"/>
      <c r="AE496" s="263"/>
      <c r="AF496" s="263"/>
      <c r="AG496" s="263"/>
      <c r="AH496" s="263"/>
      <c r="AI496" s="263"/>
      <c r="AJ496" s="263"/>
      <c r="AK496" s="263"/>
      <c r="AL496" s="263"/>
      <c r="AM496" s="263"/>
      <c r="AN496" s="263"/>
      <c r="AO496" s="263"/>
      <c r="AP496" s="263"/>
      <c r="AQ496" s="263"/>
      <c r="AR496" s="263"/>
      <c r="AS496" s="264">
        <v>1</v>
      </c>
    </row>
    <row r="497" spans="1:45">
      <c r="A497" s="237"/>
      <c r="B497" s="234">
        <v>1</v>
      </c>
      <c r="C497" s="235">
        <v>2</v>
      </c>
      <c r="D497" s="265">
        <v>394</v>
      </c>
      <c r="E497" s="262"/>
      <c r="F497" s="263"/>
      <c r="G497" s="263"/>
      <c r="H497" s="263"/>
      <c r="I497" s="263"/>
      <c r="J497" s="263"/>
      <c r="K497" s="263"/>
      <c r="L497" s="263"/>
      <c r="M497" s="263"/>
      <c r="N497" s="263"/>
      <c r="O497" s="263"/>
      <c r="P497" s="263"/>
      <c r="Q497" s="263"/>
      <c r="R497" s="263"/>
      <c r="S497" s="263"/>
      <c r="T497" s="263"/>
      <c r="U497" s="263"/>
      <c r="V497" s="263"/>
      <c r="W497" s="263"/>
      <c r="X497" s="263"/>
      <c r="Y497" s="263"/>
      <c r="Z497" s="263"/>
      <c r="AA497" s="263"/>
      <c r="AB497" s="263"/>
      <c r="AC497" s="263"/>
      <c r="AD497" s="263"/>
      <c r="AE497" s="263"/>
      <c r="AF497" s="263"/>
      <c r="AG497" s="263"/>
      <c r="AH497" s="263"/>
      <c r="AI497" s="263"/>
      <c r="AJ497" s="263"/>
      <c r="AK497" s="263"/>
      <c r="AL497" s="263"/>
      <c r="AM497" s="263"/>
      <c r="AN497" s="263"/>
      <c r="AO497" s="263"/>
      <c r="AP497" s="263"/>
      <c r="AQ497" s="263"/>
      <c r="AR497" s="263"/>
      <c r="AS497" s="264">
        <v>2</v>
      </c>
    </row>
    <row r="498" spans="1:45">
      <c r="A498" s="237"/>
      <c r="B498" s="246" t="s">
        <v>142</v>
      </c>
      <c r="C498" s="247"/>
      <c r="D498" s="266">
        <v>398.5</v>
      </c>
      <c r="E498" s="262"/>
      <c r="F498" s="263"/>
      <c r="G498" s="263"/>
      <c r="H498" s="263"/>
      <c r="I498" s="263"/>
      <c r="J498" s="263"/>
      <c r="K498" s="263"/>
      <c r="L498" s="263"/>
      <c r="M498" s="263"/>
      <c r="N498" s="263"/>
      <c r="O498" s="263"/>
      <c r="P498" s="263"/>
      <c r="Q498" s="263"/>
      <c r="R498" s="263"/>
      <c r="S498" s="263"/>
      <c r="T498" s="263"/>
      <c r="U498" s="263"/>
      <c r="V498" s="263"/>
      <c r="W498" s="263"/>
      <c r="X498" s="263"/>
      <c r="Y498" s="263"/>
      <c r="Z498" s="263"/>
      <c r="AA498" s="263"/>
      <c r="AB498" s="263"/>
      <c r="AC498" s="263"/>
      <c r="AD498" s="263"/>
      <c r="AE498" s="263"/>
      <c r="AF498" s="263"/>
      <c r="AG498" s="263"/>
      <c r="AH498" s="263"/>
      <c r="AI498" s="263"/>
      <c r="AJ498" s="263"/>
      <c r="AK498" s="263"/>
      <c r="AL498" s="263"/>
      <c r="AM498" s="263"/>
      <c r="AN498" s="263"/>
      <c r="AO498" s="263"/>
      <c r="AP498" s="263"/>
      <c r="AQ498" s="263"/>
      <c r="AR498" s="263"/>
      <c r="AS498" s="264">
        <v>16</v>
      </c>
    </row>
    <row r="499" spans="1:45">
      <c r="A499" s="237"/>
      <c r="B499" s="232" t="s">
        <v>143</v>
      </c>
      <c r="C499" s="237"/>
      <c r="D499" s="267">
        <v>398.5</v>
      </c>
      <c r="E499" s="262"/>
      <c r="F499" s="263"/>
      <c r="G499" s="263"/>
      <c r="H499" s="263"/>
      <c r="I499" s="263"/>
      <c r="J499" s="263"/>
      <c r="K499" s="263"/>
      <c r="L499" s="263"/>
      <c r="M499" s="263"/>
      <c r="N499" s="263"/>
      <c r="O499" s="263"/>
      <c r="P499" s="263"/>
      <c r="Q499" s="263"/>
      <c r="R499" s="263"/>
      <c r="S499" s="263"/>
      <c r="T499" s="263"/>
      <c r="U499" s="263"/>
      <c r="V499" s="263"/>
      <c r="W499" s="263"/>
      <c r="X499" s="263"/>
      <c r="Y499" s="263"/>
      <c r="Z499" s="263"/>
      <c r="AA499" s="263"/>
      <c r="AB499" s="263"/>
      <c r="AC499" s="263"/>
      <c r="AD499" s="263"/>
      <c r="AE499" s="263"/>
      <c r="AF499" s="263"/>
      <c r="AG499" s="263"/>
      <c r="AH499" s="263"/>
      <c r="AI499" s="263"/>
      <c r="AJ499" s="263"/>
      <c r="AK499" s="263"/>
      <c r="AL499" s="263"/>
      <c r="AM499" s="263"/>
      <c r="AN499" s="263"/>
      <c r="AO499" s="263"/>
      <c r="AP499" s="263"/>
      <c r="AQ499" s="263"/>
      <c r="AR499" s="263"/>
      <c r="AS499" s="264">
        <v>398.5</v>
      </c>
    </row>
    <row r="500" spans="1:45">
      <c r="A500" s="237"/>
      <c r="B500" s="232" t="s">
        <v>144</v>
      </c>
      <c r="C500" s="237"/>
      <c r="D500" s="267">
        <v>6.3639610306789276</v>
      </c>
      <c r="E500" s="262"/>
      <c r="F500" s="263"/>
      <c r="G500" s="263"/>
      <c r="H500" s="263"/>
      <c r="I500" s="263"/>
      <c r="J500" s="263"/>
      <c r="K500" s="263"/>
      <c r="L500" s="263"/>
      <c r="M500" s="263"/>
      <c r="N500" s="263"/>
      <c r="O500" s="263"/>
      <c r="P500" s="263"/>
      <c r="Q500" s="263"/>
      <c r="R500" s="263"/>
      <c r="S500" s="263"/>
      <c r="T500" s="263"/>
      <c r="U500" s="263"/>
      <c r="V500" s="263"/>
      <c r="W500" s="263"/>
      <c r="X500" s="263"/>
      <c r="Y500" s="263"/>
      <c r="Z500" s="263"/>
      <c r="AA500" s="263"/>
      <c r="AB500" s="263"/>
      <c r="AC500" s="263"/>
      <c r="AD500" s="263"/>
      <c r="AE500" s="263"/>
      <c r="AF500" s="263"/>
      <c r="AG500" s="263"/>
      <c r="AH500" s="263"/>
      <c r="AI500" s="263"/>
      <c r="AJ500" s="263"/>
      <c r="AK500" s="263"/>
      <c r="AL500" s="263"/>
      <c r="AM500" s="263"/>
      <c r="AN500" s="263"/>
      <c r="AO500" s="263"/>
      <c r="AP500" s="263"/>
      <c r="AQ500" s="263"/>
      <c r="AR500" s="263"/>
      <c r="AS500" s="264">
        <v>8</v>
      </c>
    </row>
    <row r="501" spans="1:45">
      <c r="A501" s="237"/>
      <c r="B501" s="232" t="s">
        <v>93</v>
      </c>
      <c r="C501" s="237"/>
      <c r="D501" s="101">
        <v>1.5969789286521777E-2</v>
      </c>
      <c r="E501" s="231"/>
      <c r="F501" s="232"/>
      <c r="G501" s="232"/>
      <c r="H501" s="232"/>
      <c r="I501" s="232"/>
      <c r="J501" s="232"/>
      <c r="K501" s="232"/>
      <c r="L501" s="232"/>
      <c r="M501" s="232"/>
      <c r="N501" s="232"/>
      <c r="O501" s="232"/>
      <c r="P501" s="232"/>
      <c r="Q501" s="232"/>
      <c r="R501" s="232"/>
      <c r="S501" s="232"/>
      <c r="T501" s="232"/>
      <c r="U501" s="232"/>
      <c r="V501" s="232"/>
      <c r="W501" s="232"/>
      <c r="X501" s="232"/>
      <c r="Y501" s="232"/>
      <c r="Z501" s="232"/>
      <c r="AA501" s="232"/>
      <c r="AB501" s="232"/>
      <c r="AC501" s="232"/>
      <c r="AD501" s="232"/>
      <c r="AE501" s="232"/>
      <c r="AF501" s="232"/>
      <c r="AG501" s="232"/>
      <c r="AH501" s="232"/>
      <c r="AI501" s="232"/>
      <c r="AJ501" s="232"/>
      <c r="AK501" s="232"/>
      <c r="AL501" s="232"/>
      <c r="AM501" s="232"/>
      <c r="AN501" s="232"/>
      <c r="AO501" s="232"/>
      <c r="AP501" s="232"/>
      <c r="AQ501" s="232"/>
      <c r="AR501" s="232"/>
      <c r="AS501" s="250"/>
    </row>
    <row r="502" spans="1:45">
      <c r="A502" s="237"/>
      <c r="B502" s="232" t="s">
        <v>145</v>
      </c>
      <c r="C502" s="237"/>
      <c r="D502" s="101">
        <v>0</v>
      </c>
      <c r="E502" s="231"/>
      <c r="F502" s="232"/>
      <c r="G502" s="232"/>
      <c r="H502" s="232"/>
      <c r="I502" s="232"/>
      <c r="J502" s="232"/>
      <c r="K502" s="232"/>
      <c r="L502" s="232"/>
      <c r="M502" s="232"/>
      <c r="N502" s="232"/>
      <c r="O502" s="232"/>
      <c r="P502" s="232"/>
      <c r="Q502" s="232"/>
      <c r="R502" s="232"/>
      <c r="S502" s="232"/>
      <c r="T502" s="232"/>
      <c r="U502" s="232"/>
      <c r="V502" s="232"/>
      <c r="W502" s="232"/>
      <c r="X502" s="232"/>
      <c r="Y502" s="232"/>
      <c r="Z502" s="232"/>
      <c r="AA502" s="232"/>
      <c r="AB502" s="232"/>
      <c r="AC502" s="232"/>
      <c r="AD502" s="232"/>
      <c r="AE502" s="232"/>
      <c r="AF502" s="232"/>
      <c r="AG502" s="232"/>
      <c r="AH502" s="232"/>
      <c r="AI502" s="232"/>
      <c r="AJ502" s="232"/>
      <c r="AK502" s="232"/>
      <c r="AL502" s="232"/>
      <c r="AM502" s="232"/>
      <c r="AN502" s="232"/>
      <c r="AO502" s="232"/>
      <c r="AP502" s="232"/>
      <c r="AQ502" s="232"/>
      <c r="AR502" s="232"/>
      <c r="AS502" s="250"/>
    </row>
    <row r="503" spans="1:45">
      <c r="A503" s="237"/>
      <c r="B503" s="251" t="s">
        <v>245</v>
      </c>
      <c r="C503" s="252"/>
      <c r="D503" s="253" t="s">
        <v>246</v>
      </c>
      <c r="E503" s="231"/>
      <c r="F503" s="232"/>
      <c r="G503" s="232"/>
      <c r="H503" s="232"/>
      <c r="I503" s="232"/>
      <c r="J503" s="232"/>
      <c r="K503" s="232"/>
      <c r="L503" s="232"/>
      <c r="M503" s="232"/>
      <c r="N503" s="232"/>
      <c r="O503" s="232"/>
      <c r="P503" s="232"/>
      <c r="Q503" s="232"/>
      <c r="R503" s="232"/>
      <c r="S503" s="232"/>
      <c r="T503" s="232"/>
      <c r="U503" s="232"/>
      <c r="V503" s="232"/>
      <c r="W503" s="232"/>
      <c r="X503" s="232"/>
      <c r="Y503" s="232"/>
      <c r="Z503" s="232"/>
      <c r="AA503" s="232"/>
      <c r="AB503" s="232"/>
      <c r="AC503" s="232"/>
      <c r="AD503" s="232"/>
      <c r="AE503" s="232"/>
      <c r="AF503" s="232"/>
      <c r="AG503" s="232"/>
      <c r="AH503" s="232"/>
      <c r="AI503" s="232"/>
      <c r="AJ503" s="232"/>
      <c r="AK503" s="232"/>
      <c r="AL503" s="232"/>
      <c r="AM503" s="232"/>
      <c r="AN503" s="232"/>
      <c r="AO503" s="232"/>
      <c r="AP503" s="232"/>
      <c r="AQ503" s="232"/>
      <c r="AR503" s="232"/>
      <c r="AS503" s="250"/>
    </row>
    <row r="504" spans="1:45">
      <c r="B504" s="254"/>
      <c r="C504" s="246"/>
      <c r="D504" s="255"/>
      <c r="AS504" s="250"/>
    </row>
    <row r="505" spans="1:45" ht="15">
      <c r="B505" s="225" t="s">
        <v>281</v>
      </c>
      <c r="AS505" s="226" t="s">
        <v>147</v>
      </c>
    </row>
    <row r="506" spans="1:45" ht="15">
      <c r="A506" s="256" t="s">
        <v>21</v>
      </c>
      <c r="B506" s="228" t="s">
        <v>113</v>
      </c>
      <c r="C506" s="229" t="s">
        <v>114</v>
      </c>
      <c r="D506" s="230" t="s">
        <v>128</v>
      </c>
      <c r="E506" s="231"/>
      <c r="F506" s="232"/>
      <c r="G506" s="232"/>
      <c r="H506" s="232"/>
      <c r="I506" s="232"/>
      <c r="J506" s="232"/>
      <c r="K506" s="232"/>
      <c r="L506" s="232"/>
      <c r="M506" s="232"/>
      <c r="N506" s="232"/>
      <c r="O506" s="232"/>
      <c r="P506" s="232"/>
      <c r="Q506" s="232"/>
      <c r="R506" s="232"/>
      <c r="S506" s="232"/>
      <c r="T506" s="232"/>
      <c r="U506" s="232"/>
      <c r="V506" s="232"/>
      <c r="W506" s="232"/>
      <c r="X506" s="232"/>
      <c r="Y506" s="232"/>
      <c r="Z506" s="232"/>
      <c r="AA506" s="232"/>
      <c r="AB506" s="232"/>
      <c r="AC506" s="232"/>
      <c r="AD506" s="232"/>
      <c r="AE506" s="232"/>
      <c r="AF506" s="232"/>
      <c r="AG506" s="232"/>
      <c r="AH506" s="232"/>
      <c r="AI506" s="232"/>
      <c r="AJ506" s="232"/>
      <c r="AK506" s="232"/>
      <c r="AL506" s="232"/>
      <c r="AM506" s="232"/>
      <c r="AN506" s="232"/>
      <c r="AO506" s="232"/>
      <c r="AP506" s="232"/>
      <c r="AQ506" s="232"/>
      <c r="AR506" s="232"/>
      <c r="AS506" s="226">
        <v>1</v>
      </c>
    </row>
    <row r="507" spans="1:45">
      <c r="A507" s="237"/>
      <c r="B507" s="234" t="s">
        <v>129</v>
      </c>
      <c r="C507" s="235" t="s">
        <v>129</v>
      </c>
      <c r="D507" s="236" t="s">
        <v>130</v>
      </c>
      <c r="E507" s="231"/>
      <c r="F507" s="232"/>
      <c r="G507" s="232"/>
      <c r="H507" s="232"/>
      <c r="I507" s="232"/>
      <c r="J507" s="232"/>
      <c r="K507" s="232"/>
      <c r="L507" s="232"/>
      <c r="M507" s="232"/>
      <c r="N507" s="232"/>
      <c r="O507" s="232"/>
      <c r="P507" s="232"/>
      <c r="Q507" s="232"/>
      <c r="R507" s="232"/>
      <c r="S507" s="232"/>
      <c r="T507" s="232"/>
      <c r="U507" s="232"/>
      <c r="V507" s="232"/>
      <c r="W507" s="232"/>
      <c r="X507" s="232"/>
      <c r="Y507" s="232"/>
      <c r="Z507" s="232"/>
      <c r="AA507" s="232"/>
      <c r="AB507" s="232"/>
      <c r="AC507" s="232"/>
      <c r="AD507" s="232"/>
      <c r="AE507" s="232"/>
      <c r="AF507" s="232"/>
      <c r="AG507" s="232"/>
      <c r="AH507" s="232"/>
      <c r="AI507" s="232"/>
      <c r="AJ507" s="232"/>
      <c r="AK507" s="232"/>
      <c r="AL507" s="232"/>
      <c r="AM507" s="232"/>
      <c r="AN507" s="232"/>
      <c r="AO507" s="232"/>
      <c r="AP507" s="232"/>
      <c r="AQ507" s="232"/>
      <c r="AR507" s="232"/>
      <c r="AS507" s="226" t="s">
        <v>3</v>
      </c>
    </row>
    <row r="508" spans="1:45">
      <c r="A508" s="237"/>
      <c r="B508" s="234"/>
      <c r="C508" s="235"/>
      <c r="D508" s="238" t="s">
        <v>244</v>
      </c>
      <c r="E508" s="231"/>
      <c r="F508" s="232"/>
      <c r="G508" s="232"/>
      <c r="H508" s="232"/>
      <c r="I508" s="232"/>
      <c r="J508" s="232"/>
      <c r="K508" s="232"/>
      <c r="L508" s="232"/>
      <c r="M508" s="232"/>
      <c r="N508" s="232"/>
      <c r="O508" s="232"/>
      <c r="P508" s="232"/>
      <c r="Q508" s="232"/>
      <c r="R508" s="232"/>
      <c r="S508" s="232"/>
      <c r="T508" s="232"/>
      <c r="U508" s="232"/>
      <c r="V508" s="232"/>
      <c r="W508" s="232"/>
      <c r="X508" s="232"/>
      <c r="Y508" s="232"/>
      <c r="Z508" s="232"/>
      <c r="AA508" s="232"/>
      <c r="AB508" s="232"/>
      <c r="AC508" s="232"/>
      <c r="AD508" s="232"/>
      <c r="AE508" s="232"/>
      <c r="AF508" s="232"/>
      <c r="AG508" s="232"/>
      <c r="AH508" s="232"/>
      <c r="AI508" s="232"/>
      <c r="AJ508" s="232"/>
      <c r="AK508" s="232"/>
      <c r="AL508" s="232"/>
      <c r="AM508" s="232"/>
      <c r="AN508" s="232"/>
      <c r="AO508" s="232"/>
      <c r="AP508" s="232"/>
      <c r="AQ508" s="232"/>
      <c r="AR508" s="232"/>
      <c r="AS508" s="226">
        <v>2</v>
      </c>
    </row>
    <row r="509" spans="1:45">
      <c r="A509" s="237"/>
      <c r="B509" s="234"/>
      <c r="C509" s="235"/>
      <c r="D509" s="239"/>
      <c r="E509" s="231"/>
      <c r="F509" s="232"/>
      <c r="G509" s="232"/>
      <c r="H509" s="232"/>
      <c r="I509" s="232"/>
      <c r="J509" s="232"/>
      <c r="K509" s="232"/>
      <c r="L509" s="232"/>
      <c r="M509" s="232"/>
      <c r="N509" s="232"/>
      <c r="O509" s="232"/>
      <c r="P509" s="232"/>
      <c r="Q509" s="232"/>
      <c r="R509" s="232"/>
      <c r="S509" s="232"/>
      <c r="T509" s="232"/>
      <c r="U509" s="232"/>
      <c r="V509" s="232"/>
      <c r="W509" s="232"/>
      <c r="X509" s="232"/>
      <c r="Y509" s="232"/>
      <c r="Z509" s="232"/>
      <c r="AA509" s="232"/>
      <c r="AB509" s="232"/>
      <c r="AC509" s="232"/>
      <c r="AD509" s="232"/>
      <c r="AE509" s="232"/>
      <c r="AF509" s="232"/>
      <c r="AG509" s="232"/>
      <c r="AH509" s="232"/>
      <c r="AI509" s="232"/>
      <c r="AJ509" s="232"/>
      <c r="AK509" s="232"/>
      <c r="AL509" s="232"/>
      <c r="AM509" s="232"/>
      <c r="AN509" s="232"/>
      <c r="AO509" s="232"/>
      <c r="AP509" s="232"/>
      <c r="AQ509" s="232"/>
      <c r="AR509" s="232"/>
      <c r="AS509" s="226">
        <v>2</v>
      </c>
    </row>
    <row r="510" spans="1:45">
      <c r="A510" s="237"/>
      <c r="B510" s="228">
        <v>1</v>
      </c>
      <c r="C510" s="240">
        <v>1</v>
      </c>
      <c r="D510" s="257">
        <v>1.17</v>
      </c>
      <c r="E510" s="231"/>
      <c r="F510" s="232"/>
      <c r="G510" s="232"/>
      <c r="H510" s="232"/>
      <c r="I510" s="232"/>
      <c r="J510" s="232"/>
      <c r="K510" s="232"/>
      <c r="L510" s="232"/>
      <c r="M510" s="232"/>
      <c r="N510" s="232"/>
      <c r="O510" s="232"/>
      <c r="P510" s="232"/>
      <c r="Q510" s="232"/>
      <c r="R510" s="232"/>
      <c r="S510" s="232"/>
      <c r="T510" s="232"/>
      <c r="U510" s="232"/>
      <c r="V510" s="232"/>
      <c r="W510" s="232"/>
      <c r="X510" s="232"/>
      <c r="Y510" s="232"/>
      <c r="Z510" s="232"/>
      <c r="AA510" s="232"/>
      <c r="AB510" s="232"/>
      <c r="AC510" s="232"/>
      <c r="AD510" s="232"/>
      <c r="AE510" s="232"/>
      <c r="AF510" s="232"/>
      <c r="AG510" s="232"/>
      <c r="AH510" s="232"/>
      <c r="AI510" s="232"/>
      <c r="AJ510" s="232"/>
      <c r="AK510" s="232"/>
      <c r="AL510" s="232"/>
      <c r="AM510" s="232"/>
      <c r="AN510" s="232"/>
      <c r="AO510" s="232"/>
      <c r="AP510" s="232"/>
      <c r="AQ510" s="232"/>
      <c r="AR510" s="232"/>
      <c r="AS510" s="226">
        <v>1</v>
      </c>
    </row>
    <row r="511" spans="1:45">
      <c r="A511" s="237"/>
      <c r="B511" s="234">
        <v>1</v>
      </c>
      <c r="C511" s="235">
        <v>2</v>
      </c>
      <c r="D511" s="258">
        <v>1.22</v>
      </c>
      <c r="E511" s="231"/>
      <c r="F511" s="232"/>
      <c r="G511" s="232"/>
      <c r="H511" s="232"/>
      <c r="I511" s="232"/>
      <c r="J511" s="232"/>
      <c r="K511" s="232"/>
      <c r="L511" s="232"/>
      <c r="M511" s="232"/>
      <c r="N511" s="232"/>
      <c r="O511" s="232"/>
      <c r="P511" s="232"/>
      <c r="Q511" s="232"/>
      <c r="R511" s="232"/>
      <c r="S511" s="232"/>
      <c r="T511" s="232"/>
      <c r="U511" s="232"/>
      <c r="V511" s="232"/>
      <c r="W511" s="232"/>
      <c r="X511" s="232"/>
      <c r="Y511" s="232"/>
      <c r="Z511" s="232"/>
      <c r="AA511" s="232"/>
      <c r="AB511" s="232"/>
      <c r="AC511" s="232"/>
      <c r="AD511" s="232"/>
      <c r="AE511" s="232"/>
      <c r="AF511" s="232"/>
      <c r="AG511" s="232"/>
      <c r="AH511" s="232"/>
      <c r="AI511" s="232"/>
      <c r="AJ511" s="232"/>
      <c r="AK511" s="232"/>
      <c r="AL511" s="232"/>
      <c r="AM511" s="232"/>
      <c r="AN511" s="232"/>
      <c r="AO511" s="232"/>
      <c r="AP511" s="232"/>
      <c r="AQ511" s="232"/>
      <c r="AR511" s="232"/>
      <c r="AS511" s="226">
        <v>3</v>
      </c>
    </row>
    <row r="512" spans="1:45">
      <c r="A512" s="237"/>
      <c r="B512" s="246" t="s">
        <v>142</v>
      </c>
      <c r="C512" s="247"/>
      <c r="D512" s="259">
        <v>1.1949999999999998</v>
      </c>
      <c r="E512" s="231"/>
      <c r="F512" s="232"/>
      <c r="G512" s="232"/>
      <c r="H512" s="232"/>
      <c r="I512" s="232"/>
      <c r="J512" s="232"/>
      <c r="K512" s="232"/>
      <c r="L512" s="232"/>
      <c r="M512" s="232"/>
      <c r="N512" s="232"/>
      <c r="O512" s="232"/>
      <c r="P512" s="232"/>
      <c r="Q512" s="232"/>
      <c r="R512" s="232"/>
      <c r="S512" s="232"/>
      <c r="T512" s="232"/>
      <c r="U512" s="232"/>
      <c r="V512" s="232"/>
      <c r="W512" s="232"/>
      <c r="X512" s="232"/>
      <c r="Y512" s="232"/>
      <c r="Z512" s="232"/>
      <c r="AA512" s="232"/>
      <c r="AB512" s="232"/>
      <c r="AC512" s="232"/>
      <c r="AD512" s="232"/>
      <c r="AE512" s="232"/>
      <c r="AF512" s="232"/>
      <c r="AG512" s="232"/>
      <c r="AH512" s="232"/>
      <c r="AI512" s="232"/>
      <c r="AJ512" s="232"/>
      <c r="AK512" s="232"/>
      <c r="AL512" s="232"/>
      <c r="AM512" s="232"/>
      <c r="AN512" s="232"/>
      <c r="AO512" s="232"/>
      <c r="AP512" s="232"/>
      <c r="AQ512" s="232"/>
      <c r="AR512" s="232"/>
      <c r="AS512" s="226">
        <v>16</v>
      </c>
    </row>
    <row r="513" spans="1:45">
      <c r="A513" s="237"/>
      <c r="B513" s="232" t="s">
        <v>143</v>
      </c>
      <c r="C513" s="237"/>
      <c r="D513" s="260">
        <v>1.1949999999999998</v>
      </c>
      <c r="E513" s="231"/>
      <c r="F513" s="232"/>
      <c r="G513" s="232"/>
      <c r="H513" s="232"/>
      <c r="I513" s="232"/>
      <c r="J513" s="232"/>
      <c r="K513" s="232"/>
      <c r="L513" s="232"/>
      <c r="M513" s="232"/>
      <c r="N513" s="232"/>
      <c r="O513" s="232"/>
      <c r="P513" s="232"/>
      <c r="Q513" s="232"/>
      <c r="R513" s="232"/>
      <c r="S513" s="232"/>
      <c r="T513" s="232"/>
      <c r="U513" s="232"/>
      <c r="V513" s="232"/>
      <c r="W513" s="232"/>
      <c r="X513" s="232"/>
      <c r="Y513" s="232"/>
      <c r="Z513" s="232"/>
      <c r="AA513" s="232"/>
      <c r="AB513" s="232"/>
      <c r="AC513" s="232"/>
      <c r="AD513" s="232"/>
      <c r="AE513" s="232"/>
      <c r="AF513" s="232"/>
      <c r="AG513" s="232"/>
      <c r="AH513" s="232"/>
      <c r="AI513" s="232"/>
      <c r="AJ513" s="232"/>
      <c r="AK513" s="232"/>
      <c r="AL513" s="232"/>
      <c r="AM513" s="232"/>
      <c r="AN513" s="232"/>
      <c r="AO513" s="232"/>
      <c r="AP513" s="232"/>
      <c r="AQ513" s="232"/>
      <c r="AR513" s="232"/>
      <c r="AS513" s="226">
        <v>1.1950000000000001</v>
      </c>
    </row>
    <row r="514" spans="1:45">
      <c r="A514" s="237"/>
      <c r="B514" s="232" t="s">
        <v>144</v>
      </c>
      <c r="C514" s="237"/>
      <c r="D514" s="249">
        <v>3.5355339059327411E-2</v>
      </c>
      <c r="E514" s="231"/>
      <c r="F514" s="232"/>
      <c r="G514" s="232"/>
      <c r="H514" s="232"/>
      <c r="I514" s="232"/>
      <c r="J514" s="232"/>
      <c r="K514" s="232"/>
      <c r="L514" s="232"/>
      <c r="M514" s="232"/>
      <c r="N514" s="232"/>
      <c r="O514" s="232"/>
      <c r="P514" s="232"/>
      <c r="Q514" s="232"/>
      <c r="R514" s="232"/>
      <c r="S514" s="232"/>
      <c r="T514" s="232"/>
      <c r="U514" s="232"/>
      <c r="V514" s="232"/>
      <c r="W514" s="232"/>
      <c r="X514" s="232"/>
      <c r="Y514" s="232"/>
      <c r="Z514" s="232"/>
      <c r="AA514" s="232"/>
      <c r="AB514" s="232"/>
      <c r="AC514" s="232"/>
      <c r="AD514" s="232"/>
      <c r="AE514" s="232"/>
      <c r="AF514" s="232"/>
      <c r="AG514" s="232"/>
      <c r="AH514" s="232"/>
      <c r="AI514" s="232"/>
      <c r="AJ514" s="232"/>
      <c r="AK514" s="232"/>
      <c r="AL514" s="232"/>
      <c r="AM514" s="232"/>
      <c r="AN514" s="232"/>
      <c r="AO514" s="232"/>
      <c r="AP514" s="232"/>
      <c r="AQ514" s="232"/>
      <c r="AR514" s="232"/>
      <c r="AS514" s="226">
        <v>9</v>
      </c>
    </row>
    <row r="515" spans="1:45">
      <c r="A515" s="237"/>
      <c r="B515" s="232" t="s">
        <v>93</v>
      </c>
      <c r="C515" s="237"/>
      <c r="D515" s="101">
        <v>2.9586057790232146E-2</v>
      </c>
      <c r="E515" s="231"/>
      <c r="F515" s="232"/>
      <c r="G515" s="232"/>
      <c r="H515" s="232"/>
      <c r="I515" s="232"/>
      <c r="J515" s="232"/>
      <c r="K515" s="232"/>
      <c r="L515" s="232"/>
      <c r="M515" s="232"/>
      <c r="N515" s="232"/>
      <c r="O515" s="232"/>
      <c r="P515" s="232"/>
      <c r="Q515" s="232"/>
      <c r="R515" s="232"/>
      <c r="S515" s="232"/>
      <c r="T515" s="232"/>
      <c r="U515" s="232"/>
      <c r="V515" s="232"/>
      <c r="W515" s="232"/>
      <c r="X515" s="232"/>
      <c r="Y515" s="232"/>
      <c r="Z515" s="232"/>
      <c r="AA515" s="232"/>
      <c r="AB515" s="232"/>
      <c r="AC515" s="232"/>
      <c r="AD515" s="232"/>
      <c r="AE515" s="232"/>
      <c r="AF515" s="232"/>
      <c r="AG515" s="232"/>
      <c r="AH515" s="232"/>
      <c r="AI515" s="232"/>
      <c r="AJ515" s="232"/>
      <c r="AK515" s="232"/>
      <c r="AL515" s="232"/>
      <c r="AM515" s="232"/>
      <c r="AN515" s="232"/>
      <c r="AO515" s="232"/>
      <c r="AP515" s="232"/>
      <c r="AQ515" s="232"/>
      <c r="AR515" s="232"/>
      <c r="AS515" s="250"/>
    </row>
    <row r="516" spans="1:45">
      <c r="A516" s="237"/>
      <c r="B516" s="232" t="s">
        <v>145</v>
      </c>
      <c r="C516" s="237"/>
      <c r="D516" s="101">
        <v>-2.2204460492503131E-16</v>
      </c>
      <c r="E516" s="231"/>
      <c r="F516" s="232"/>
      <c r="G516" s="232"/>
      <c r="H516" s="232"/>
      <c r="I516" s="232"/>
      <c r="J516" s="232"/>
      <c r="K516" s="232"/>
      <c r="L516" s="232"/>
      <c r="M516" s="232"/>
      <c r="N516" s="232"/>
      <c r="O516" s="232"/>
      <c r="P516" s="232"/>
      <c r="Q516" s="232"/>
      <c r="R516" s="232"/>
      <c r="S516" s="232"/>
      <c r="T516" s="232"/>
      <c r="U516" s="232"/>
      <c r="V516" s="232"/>
      <c r="W516" s="232"/>
      <c r="X516" s="232"/>
      <c r="Y516" s="232"/>
      <c r="Z516" s="232"/>
      <c r="AA516" s="232"/>
      <c r="AB516" s="232"/>
      <c r="AC516" s="232"/>
      <c r="AD516" s="232"/>
      <c r="AE516" s="232"/>
      <c r="AF516" s="232"/>
      <c r="AG516" s="232"/>
      <c r="AH516" s="232"/>
      <c r="AI516" s="232"/>
      <c r="AJ516" s="232"/>
      <c r="AK516" s="232"/>
      <c r="AL516" s="232"/>
      <c r="AM516" s="232"/>
      <c r="AN516" s="232"/>
      <c r="AO516" s="232"/>
      <c r="AP516" s="232"/>
      <c r="AQ516" s="232"/>
      <c r="AR516" s="232"/>
      <c r="AS516" s="250"/>
    </row>
    <row r="517" spans="1:45">
      <c r="A517" s="237"/>
      <c r="B517" s="251" t="s">
        <v>245</v>
      </c>
      <c r="C517" s="252"/>
      <c r="D517" s="253" t="s">
        <v>246</v>
      </c>
      <c r="E517" s="231"/>
      <c r="F517" s="232"/>
      <c r="G517" s="232"/>
      <c r="H517" s="232"/>
      <c r="I517" s="232"/>
      <c r="J517" s="232"/>
      <c r="K517" s="232"/>
      <c r="L517" s="232"/>
      <c r="M517" s="232"/>
      <c r="N517" s="232"/>
      <c r="O517" s="232"/>
      <c r="P517" s="232"/>
      <c r="Q517" s="232"/>
      <c r="R517" s="232"/>
      <c r="S517" s="232"/>
      <c r="T517" s="232"/>
      <c r="U517" s="232"/>
      <c r="V517" s="232"/>
      <c r="W517" s="232"/>
      <c r="X517" s="232"/>
      <c r="Y517" s="232"/>
      <c r="Z517" s="232"/>
      <c r="AA517" s="232"/>
      <c r="AB517" s="232"/>
      <c r="AC517" s="232"/>
      <c r="AD517" s="232"/>
      <c r="AE517" s="232"/>
      <c r="AF517" s="232"/>
      <c r="AG517" s="232"/>
      <c r="AH517" s="232"/>
      <c r="AI517" s="232"/>
      <c r="AJ517" s="232"/>
      <c r="AK517" s="232"/>
      <c r="AL517" s="232"/>
      <c r="AM517" s="232"/>
      <c r="AN517" s="232"/>
      <c r="AO517" s="232"/>
      <c r="AP517" s="232"/>
      <c r="AQ517" s="232"/>
      <c r="AR517" s="232"/>
      <c r="AS517" s="250"/>
    </row>
    <row r="518" spans="1:45">
      <c r="B518" s="254"/>
      <c r="C518" s="246"/>
      <c r="D518" s="255"/>
      <c r="AS518" s="250"/>
    </row>
    <row r="519" spans="1:45" ht="15">
      <c r="B519" s="225" t="s">
        <v>282</v>
      </c>
      <c r="AS519" s="226" t="s">
        <v>147</v>
      </c>
    </row>
    <row r="520" spans="1:45" ht="15">
      <c r="A520" s="256" t="s">
        <v>24</v>
      </c>
      <c r="B520" s="228" t="s">
        <v>113</v>
      </c>
      <c r="C520" s="229" t="s">
        <v>114</v>
      </c>
      <c r="D520" s="230" t="s">
        <v>128</v>
      </c>
      <c r="E520" s="231"/>
      <c r="F520" s="232"/>
      <c r="G520" s="232"/>
      <c r="H520" s="232"/>
      <c r="I520" s="232"/>
      <c r="J520" s="232"/>
      <c r="K520" s="232"/>
      <c r="L520" s="232"/>
      <c r="M520" s="232"/>
      <c r="N520" s="232"/>
      <c r="O520" s="232"/>
      <c r="P520" s="232"/>
      <c r="Q520" s="232"/>
      <c r="R520" s="232"/>
      <c r="S520" s="232"/>
      <c r="T520" s="232"/>
      <c r="U520" s="232"/>
      <c r="V520" s="232"/>
      <c r="W520" s="232"/>
      <c r="X520" s="232"/>
      <c r="Y520" s="232"/>
      <c r="Z520" s="232"/>
      <c r="AA520" s="232"/>
      <c r="AB520" s="232"/>
      <c r="AC520" s="232"/>
      <c r="AD520" s="232"/>
      <c r="AE520" s="232"/>
      <c r="AF520" s="232"/>
      <c r="AG520" s="232"/>
      <c r="AH520" s="232"/>
      <c r="AI520" s="232"/>
      <c r="AJ520" s="232"/>
      <c r="AK520" s="232"/>
      <c r="AL520" s="232"/>
      <c r="AM520" s="232"/>
      <c r="AN520" s="232"/>
      <c r="AO520" s="232"/>
      <c r="AP520" s="232"/>
      <c r="AQ520" s="232"/>
      <c r="AR520" s="232"/>
      <c r="AS520" s="226">
        <v>1</v>
      </c>
    </row>
    <row r="521" spans="1:45">
      <c r="A521" s="237"/>
      <c r="B521" s="234" t="s">
        <v>129</v>
      </c>
      <c r="C521" s="235" t="s">
        <v>129</v>
      </c>
      <c r="D521" s="236" t="s">
        <v>130</v>
      </c>
      <c r="E521" s="231"/>
      <c r="F521" s="232"/>
      <c r="G521" s="232"/>
      <c r="H521" s="232"/>
      <c r="I521" s="232"/>
      <c r="J521" s="232"/>
      <c r="K521" s="232"/>
      <c r="L521" s="232"/>
      <c r="M521" s="232"/>
      <c r="N521" s="232"/>
      <c r="O521" s="232"/>
      <c r="P521" s="232"/>
      <c r="Q521" s="232"/>
      <c r="R521" s="232"/>
      <c r="S521" s="232"/>
      <c r="T521" s="232"/>
      <c r="U521" s="232"/>
      <c r="V521" s="232"/>
      <c r="W521" s="232"/>
      <c r="X521" s="232"/>
      <c r="Y521" s="232"/>
      <c r="Z521" s="232"/>
      <c r="AA521" s="232"/>
      <c r="AB521" s="232"/>
      <c r="AC521" s="232"/>
      <c r="AD521" s="232"/>
      <c r="AE521" s="232"/>
      <c r="AF521" s="232"/>
      <c r="AG521" s="232"/>
      <c r="AH521" s="232"/>
      <c r="AI521" s="232"/>
      <c r="AJ521" s="232"/>
      <c r="AK521" s="232"/>
      <c r="AL521" s="232"/>
      <c r="AM521" s="232"/>
      <c r="AN521" s="232"/>
      <c r="AO521" s="232"/>
      <c r="AP521" s="232"/>
      <c r="AQ521" s="232"/>
      <c r="AR521" s="232"/>
      <c r="AS521" s="226" t="s">
        <v>3</v>
      </c>
    </row>
    <row r="522" spans="1:45">
      <c r="A522" s="237"/>
      <c r="B522" s="234"/>
      <c r="C522" s="235"/>
      <c r="D522" s="238" t="s">
        <v>244</v>
      </c>
      <c r="E522" s="231"/>
      <c r="F522" s="232"/>
      <c r="G522" s="232"/>
      <c r="H522" s="232"/>
      <c r="I522" s="232"/>
      <c r="J522" s="232"/>
      <c r="K522" s="232"/>
      <c r="L522" s="232"/>
      <c r="M522" s="232"/>
      <c r="N522" s="232"/>
      <c r="O522" s="232"/>
      <c r="P522" s="232"/>
      <c r="Q522" s="232"/>
      <c r="R522" s="232"/>
      <c r="S522" s="232"/>
      <c r="T522" s="232"/>
      <c r="U522" s="232"/>
      <c r="V522" s="232"/>
      <c r="W522" s="232"/>
      <c r="X522" s="232"/>
      <c r="Y522" s="232"/>
      <c r="Z522" s="232"/>
      <c r="AA522" s="232"/>
      <c r="AB522" s="232"/>
      <c r="AC522" s="232"/>
      <c r="AD522" s="232"/>
      <c r="AE522" s="232"/>
      <c r="AF522" s="232"/>
      <c r="AG522" s="232"/>
      <c r="AH522" s="232"/>
      <c r="AI522" s="232"/>
      <c r="AJ522" s="232"/>
      <c r="AK522" s="232"/>
      <c r="AL522" s="232"/>
      <c r="AM522" s="232"/>
      <c r="AN522" s="232"/>
      <c r="AO522" s="232"/>
      <c r="AP522" s="232"/>
      <c r="AQ522" s="232"/>
      <c r="AR522" s="232"/>
      <c r="AS522" s="226">
        <v>2</v>
      </c>
    </row>
    <row r="523" spans="1:45">
      <c r="A523" s="237"/>
      <c r="B523" s="234"/>
      <c r="C523" s="235"/>
      <c r="D523" s="239"/>
      <c r="E523" s="231"/>
      <c r="F523" s="232"/>
      <c r="G523" s="232"/>
      <c r="H523" s="232"/>
      <c r="I523" s="232"/>
      <c r="J523" s="232"/>
      <c r="K523" s="232"/>
      <c r="L523" s="232"/>
      <c r="M523" s="232"/>
      <c r="N523" s="232"/>
      <c r="O523" s="232"/>
      <c r="P523" s="232"/>
      <c r="Q523" s="232"/>
      <c r="R523" s="232"/>
      <c r="S523" s="232"/>
      <c r="T523" s="232"/>
      <c r="U523" s="232"/>
      <c r="V523" s="232"/>
      <c r="W523" s="232"/>
      <c r="X523" s="232"/>
      <c r="Y523" s="232"/>
      <c r="Z523" s="232"/>
      <c r="AA523" s="232"/>
      <c r="AB523" s="232"/>
      <c r="AC523" s="232"/>
      <c r="AD523" s="232"/>
      <c r="AE523" s="232"/>
      <c r="AF523" s="232"/>
      <c r="AG523" s="232"/>
      <c r="AH523" s="232"/>
      <c r="AI523" s="232"/>
      <c r="AJ523" s="232"/>
      <c r="AK523" s="232"/>
      <c r="AL523" s="232"/>
      <c r="AM523" s="232"/>
      <c r="AN523" s="232"/>
      <c r="AO523" s="232"/>
      <c r="AP523" s="232"/>
      <c r="AQ523" s="232"/>
      <c r="AR523" s="232"/>
      <c r="AS523" s="226">
        <v>2</v>
      </c>
    </row>
    <row r="524" spans="1:45">
      <c r="A524" s="237"/>
      <c r="B524" s="228">
        <v>1</v>
      </c>
      <c r="C524" s="240">
        <v>1</v>
      </c>
      <c r="D524" s="257">
        <v>0.82</v>
      </c>
      <c r="E524" s="231"/>
      <c r="F524" s="232"/>
      <c r="G524" s="232"/>
      <c r="H524" s="232"/>
      <c r="I524" s="232"/>
      <c r="J524" s="232"/>
      <c r="K524" s="232"/>
      <c r="L524" s="232"/>
      <c r="M524" s="232"/>
      <c r="N524" s="232"/>
      <c r="O524" s="232"/>
      <c r="P524" s="232"/>
      <c r="Q524" s="232"/>
      <c r="R524" s="232"/>
      <c r="S524" s="232"/>
      <c r="T524" s="232"/>
      <c r="U524" s="232"/>
      <c r="V524" s="232"/>
      <c r="W524" s="232"/>
      <c r="X524" s="232"/>
      <c r="Y524" s="232"/>
      <c r="Z524" s="232"/>
      <c r="AA524" s="232"/>
      <c r="AB524" s="232"/>
      <c r="AC524" s="232"/>
      <c r="AD524" s="232"/>
      <c r="AE524" s="232"/>
      <c r="AF524" s="232"/>
      <c r="AG524" s="232"/>
      <c r="AH524" s="232"/>
      <c r="AI524" s="232"/>
      <c r="AJ524" s="232"/>
      <c r="AK524" s="232"/>
      <c r="AL524" s="232"/>
      <c r="AM524" s="232"/>
      <c r="AN524" s="232"/>
      <c r="AO524" s="232"/>
      <c r="AP524" s="232"/>
      <c r="AQ524" s="232"/>
      <c r="AR524" s="232"/>
      <c r="AS524" s="226">
        <v>1</v>
      </c>
    </row>
    <row r="525" spans="1:45">
      <c r="A525" s="237"/>
      <c r="B525" s="234">
        <v>1</v>
      </c>
      <c r="C525" s="235">
        <v>2</v>
      </c>
      <c r="D525" s="258">
        <v>0.72</v>
      </c>
      <c r="E525" s="231"/>
      <c r="F525" s="232"/>
      <c r="G525" s="232"/>
      <c r="H525" s="232"/>
      <c r="I525" s="232"/>
      <c r="J525" s="232"/>
      <c r="K525" s="232"/>
      <c r="L525" s="232"/>
      <c r="M525" s="232"/>
      <c r="N525" s="232"/>
      <c r="O525" s="232"/>
      <c r="P525" s="232"/>
      <c r="Q525" s="232"/>
      <c r="R525" s="232"/>
      <c r="S525" s="232"/>
      <c r="T525" s="232"/>
      <c r="U525" s="232"/>
      <c r="V525" s="232"/>
      <c r="W525" s="232"/>
      <c r="X525" s="232"/>
      <c r="Y525" s="232"/>
      <c r="Z525" s="232"/>
      <c r="AA525" s="232"/>
      <c r="AB525" s="232"/>
      <c r="AC525" s="232"/>
      <c r="AD525" s="232"/>
      <c r="AE525" s="232"/>
      <c r="AF525" s="232"/>
      <c r="AG525" s="232"/>
      <c r="AH525" s="232"/>
      <c r="AI525" s="232"/>
      <c r="AJ525" s="232"/>
      <c r="AK525" s="232"/>
      <c r="AL525" s="232"/>
      <c r="AM525" s="232"/>
      <c r="AN525" s="232"/>
      <c r="AO525" s="232"/>
      <c r="AP525" s="232"/>
      <c r="AQ525" s="232"/>
      <c r="AR525" s="232"/>
      <c r="AS525" s="226">
        <v>4</v>
      </c>
    </row>
    <row r="526" spans="1:45">
      <c r="A526" s="237"/>
      <c r="B526" s="246" t="s">
        <v>142</v>
      </c>
      <c r="C526" s="247"/>
      <c r="D526" s="259">
        <v>0.77</v>
      </c>
      <c r="E526" s="231"/>
      <c r="F526" s="232"/>
      <c r="G526" s="232"/>
      <c r="H526" s="232"/>
      <c r="I526" s="232"/>
      <c r="J526" s="232"/>
      <c r="K526" s="232"/>
      <c r="L526" s="232"/>
      <c r="M526" s="232"/>
      <c r="N526" s="232"/>
      <c r="O526" s="232"/>
      <c r="P526" s="232"/>
      <c r="Q526" s="232"/>
      <c r="R526" s="232"/>
      <c r="S526" s="232"/>
      <c r="T526" s="232"/>
      <c r="U526" s="232"/>
      <c r="V526" s="232"/>
      <c r="W526" s="232"/>
      <c r="X526" s="232"/>
      <c r="Y526" s="232"/>
      <c r="Z526" s="232"/>
      <c r="AA526" s="232"/>
      <c r="AB526" s="232"/>
      <c r="AC526" s="232"/>
      <c r="AD526" s="232"/>
      <c r="AE526" s="232"/>
      <c r="AF526" s="232"/>
      <c r="AG526" s="232"/>
      <c r="AH526" s="232"/>
      <c r="AI526" s="232"/>
      <c r="AJ526" s="232"/>
      <c r="AK526" s="232"/>
      <c r="AL526" s="232"/>
      <c r="AM526" s="232"/>
      <c r="AN526" s="232"/>
      <c r="AO526" s="232"/>
      <c r="AP526" s="232"/>
      <c r="AQ526" s="232"/>
      <c r="AR526" s="232"/>
      <c r="AS526" s="226">
        <v>16</v>
      </c>
    </row>
    <row r="527" spans="1:45">
      <c r="A527" s="237"/>
      <c r="B527" s="232" t="s">
        <v>143</v>
      </c>
      <c r="C527" s="237"/>
      <c r="D527" s="260">
        <v>0.77</v>
      </c>
      <c r="E527" s="231"/>
      <c r="F527" s="232"/>
      <c r="G527" s="232"/>
      <c r="H527" s="232"/>
      <c r="I527" s="232"/>
      <c r="J527" s="232"/>
      <c r="K527" s="232"/>
      <c r="L527" s="232"/>
      <c r="M527" s="232"/>
      <c r="N527" s="232"/>
      <c r="O527" s="232"/>
      <c r="P527" s="232"/>
      <c r="Q527" s="232"/>
      <c r="R527" s="232"/>
      <c r="S527" s="232"/>
      <c r="T527" s="232"/>
      <c r="U527" s="232"/>
      <c r="V527" s="232"/>
      <c r="W527" s="232"/>
      <c r="X527" s="232"/>
      <c r="Y527" s="232"/>
      <c r="Z527" s="232"/>
      <c r="AA527" s="232"/>
      <c r="AB527" s="232"/>
      <c r="AC527" s="232"/>
      <c r="AD527" s="232"/>
      <c r="AE527" s="232"/>
      <c r="AF527" s="232"/>
      <c r="AG527" s="232"/>
      <c r="AH527" s="232"/>
      <c r="AI527" s="232"/>
      <c r="AJ527" s="232"/>
      <c r="AK527" s="232"/>
      <c r="AL527" s="232"/>
      <c r="AM527" s="232"/>
      <c r="AN527" s="232"/>
      <c r="AO527" s="232"/>
      <c r="AP527" s="232"/>
      <c r="AQ527" s="232"/>
      <c r="AR527" s="232"/>
      <c r="AS527" s="226">
        <v>0.77</v>
      </c>
    </row>
    <row r="528" spans="1:45">
      <c r="A528" s="237"/>
      <c r="B528" s="232" t="s">
        <v>144</v>
      </c>
      <c r="C528" s="237"/>
      <c r="D528" s="249">
        <v>7.0710678118654738E-2</v>
      </c>
      <c r="E528" s="231"/>
      <c r="F528" s="232"/>
      <c r="G528" s="232"/>
      <c r="H528" s="232"/>
      <c r="I528" s="232"/>
      <c r="J528" s="232"/>
      <c r="K528" s="232"/>
      <c r="L528" s="232"/>
      <c r="M528" s="232"/>
      <c r="N528" s="232"/>
      <c r="O528" s="232"/>
      <c r="P528" s="232"/>
      <c r="Q528" s="232"/>
      <c r="R528" s="232"/>
      <c r="S528" s="232"/>
      <c r="T528" s="232"/>
      <c r="U528" s="232"/>
      <c r="V528" s="232"/>
      <c r="W528" s="232"/>
      <c r="X528" s="232"/>
      <c r="Y528" s="232"/>
      <c r="Z528" s="232"/>
      <c r="AA528" s="232"/>
      <c r="AB528" s="232"/>
      <c r="AC528" s="232"/>
      <c r="AD528" s="232"/>
      <c r="AE528" s="232"/>
      <c r="AF528" s="232"/>
      <c r="AG528" s="232"/>
      <c r="AH528" s="232"/>
      <c r="AI528" s="232"/>
      <c r="AJ528" s="232"/>
      <c r="AK528" s="232"/>
      <c r="AL528" s="232"/>
      <c r="AM528" s="232"/>
      <c r="AN528" s="232"/>
      <c r="AO528" s="232"/>
      <c r="AP528" s="232"/>
      <c r="AQ528" s="232"/>
      <c r="AR528" s="232"/>
      <c r="AS528" s="226">
        <v>10</v>
      </c>
    </row>
    <row r="529" spans="1:45">
      <c r="A529" s="237"/>
      <c r="B529" s="232" t="s">
        <v>93</v>
      </c>
      <c r="C529" s="237"/>
      <c r="D529" s="101">
        <v>9.183204950474641E-2</v>
      </c>
      <c r="E529" s="231"/>
      <c r="F529" s="232"/>
      <c r="G529" s="232"/>
      <c r="H529" s="232"/>
      <c r="I529" s="232"/>
      <c r="J529" s="232"/>
      <c r="K529" s="232"/>
      <c r="L529" s="232"/>
      <c r="M529" s="232"/>
      <c r="N529" s="232"/>
      <c r="O529" s="232"/>
      <c r="P529" s="232"/>
      <c r="Q529" s="232"/>
      <c r="R529" s="232"/>
      <c r="S529" s="232"/>
      <c r="T529" s="232"/>
      <c r="U529" s="232"/>
      <c r="V529" s="232"/>
      <c r="W529" s="232"/>
      <c r="X529" s="232"/>
      <c r="Y529" s="232"/>
      <c r="Z529" s="232"/>
      <c r="AA529" s="232"/>
      <c r="AB529" s="232"/>
      <c r="AC529" s="232"/>
      <c r="AD529" s="232"/>
      <c r="AE529" s="232"/>
      <c r="AF529" s="232"/>
      <c r="AG529" s="232"/>
      <c r="AH529" s="232"/>
      <c r="AI529" s="232"/>
      <c r="AJ529" s="232"/>
      <c r="AK529" s="232"/>
      <c r="AL529" s="232"/>
      <c r="AM529" s="232"/>
      <c r="AN529" s="232"/>
      <c r="AO529" s="232"/>
      <c r="AP529" s="232"/>
      <c r="AQ529" s="232"/>
      <c r="AR529" s="232"/>
      <c r="AS529" s="250"/>
    </row>
    <row r="530" spans="1:45">
      <c r="A530" s="237"/>
      <c r="B530" s="232" t="s">
        <v>145</v>
      </c>
      <c r="C530" s="237"/>
      <c r="D530" s="101">
        <v>0</v>
      </c>
      <c r="E530" s="231"/>
      <c r="F530" s="232"/>
      <c r="G530" s="232"/>
      <c r="H530" s="232"/>
      <c r="I530" s="232"/>
      <c r="J530" s="232"/>
      <c r="K530" s="232"/>
      <c r="L530" s="232"/>
      <c r="M530" s="232"/>
      <c r="N530" s="232"/>
      <c r="O530" s="232"/>
      <c r="P530" s="232"/>
      <c r="Q530" s="232"/>
      <c r="R530" s="232"/>
      <c r="S530" s="232"/>
      <c r="T530" s="232"/>
      <c r="U530" s="232"/>
      <c r="V530" s="232"/>
      <c r="W530" s="232"/>
      <c r="X530" s="232"/>
      <c r="Y530" s="232"/>
      <c r="Z530" s="232"/>
      <c r="AA530" s="232"/>
      <c r="AB530" s="232"/>
      <c r="AC530" s="232"/>
      <c r="AD530" s="232"/>
      <c r="AE530" s="232"/>
      <c r="AF530" s="232"/>
      <c r="AG530" s="232"/>
      <c r="AH530" s="232"/>
      <c r="AI530" s="232"/>
      <c r="AJ530" s="232"/>
      <c r="AK530" s="232"/>
      <c r="AL530" s="232"/>
      <c r="AM530" s="232"/>
      <c r="AN530" s="232"/>
      <c r="AO530" s="232"/>
      <c r="AP530" s="232"/>
      <c r="AQ530" s="232"/>
      <c r="AR530" s="232"/>
      <c r="AS530" s="250"/>
    </row>
    <row r="531" spans="1:45">
      <c r="A531" s="237"/>
      <c r="B531" s="251" t="s">
        <v>245</v>
      </c>
      <c r="C531" s="252"/>
      <c r="D531" s="253" t="s">
        <v>246</v>
      </c>
      <c r="E531" s="231"/>
      <c r="F531" s="232"/>
      <c r="G531" s="232"/>
      <c r="H531" s="232"/>
      <c r="I531" s="232"/>
      <c r="J531" s="232"/>
      <c r="K531" s="232"/>
      <c r="L531" s="232"/>
      <c r="M531" s="232"/>
      <c r="N531" s="232"/>
      <c r="O531" s="232"/>
      <c r="P531" s="232"/>
      <c r="Q531" s="232"/>
      <c r="R531" s="232"/>
      <c r="S531" s="232"/>
      <c r="T531" s="232"/>
      <c r="U531" s="232"/>
      <c r="V531" s="232"/>
      <c r="W531" s="232"/>
      <c r="X531" s="232"/>
      <c r="Y531" s="232"/>
      <c r="Z531" s="232"/>
      <c r="AA531" s="232"/>
      <c r="AB531" s="232"/>
      <c r="AC531" s="232"/>
      <c r="AD531" s="232"/>
      <c r="AE531" s="232"/>
      <c r="AF531" s="232"/>
      <c r="AG531" s="232"/>
      <c r="AH531" s="232"/>
      <c r="AI531" s="232"/>
      <c r="AJ531" s="232"/>
      <c r="AK531" s="232"/>
      <c r="AL531" s="232"/>
      <c r="AM531" s="232"/>
      <c r="AN531" s="232"/>
      <c r="AO531" s="232"/>
      <c r="AP531" s="232"/>
      <c r="AQ531" s="232"/>
      <c r="AR531" s="232"/>
      <c r="AS531" s="250"/>
    </row>
    <row r="532" spans="1:45">
      <c r="B532" s="254"/>
      <c r="C532" s="246"/>
      <c r="D532" s="255"/>
      <c r="AS532" s="250"/>
    </row>
    <row r="533" spans="1:45" ht="15">
      <c r="B533" s="225" t="s">
        <v>283</v>
      </c>
      <c r="AS533" s="226" t="s">
        <v>147</v>
      </c>
    </row>
    <row r="534" spans="1:45" ht="15">
      <c r="A534" s="256" t="s">
        <v>27</v>
      </c>
      <c r="B534" s="228" t="s">
        <v>113</v>
      </c>
      <c r="C534" s="229" t="s">
        <v>114</v>
      </c>
      <c r="D534" s="230" t="s">
        <v>128</v>
      </c>
      <c r="E534" s="231"/>
      <c r="F534" s="232"/>
      <c r="G534" s="232"/>
      <c r="H534" s="232"/>
      <c r="I534" s="232"/>
      <c r="J534" s="232"/>
      <c r="K534" s="232"/>
      <c r="L534" s="232"/>
      <c r="M534" s="232"/>
      <c r="N534" s="232"/>
      <c r="O534" s="232"/>
      <c r="P534" s="232"/>
      <c r="Q534" s="232"/>
      <c r="R534" s="232"/>
      <c r="S534" s="232"/>
      <c r="T534" s="232"/>
      <c r="U534" s="232"/>
      <c r="V534" s="232"/>
      <c r="W534" s="232"/>
      <c r="X534" s="232"/>
      <c r="Y534" s="232"/>
      <c r="Z534" s="232"/>
      <c r="AA534" s="232"/>
      <c r="AB534" s="232"/>
      <c r="AC534" s="232"/>
      <c r="AD534" s="232"/>
      <c r="AE534" s="232"/>
      <c r="AF534" s="232"/>
      <c r="AG534" s="232"/>
      <c r="AH534" s="232"/>
      <c r="AI534" s="232"/>
      <c r="AJ534" s="232"/>
      <c r="AK534" s="232"/>
      <c r="AL534" s="232"/>
      <c r="AM534" s="232"/>
      <c r="AN534" s="232"/>
      <c r="AO534" s="232"/>
      <c r="AP534" s="232"/>
      <c r="AQ534" s="232"/>
      <c r="AR534" s="232"/>
      <c r="AS534" s="226">
        <v>1</v>
      </c>
    </row>
    <row r="535" spans="1:45">
      <c r="A535" s="237"/>
      <c r="B535" s="234" t="s">
        <v>129</v>
      </c>
      <c r="C535" s="235" t="s">
        <v>129</v>
      </c>
      <c r="D535" s="236" t="s">
        <v>130</v>
      </c>
      <c r="E535" s="231"/>
      <c r="F535" s="232"/>
      <c r="G535" s="232"/>
      <c r="H535" s="232"/>
      <c r="I535" s="232"/>
      <c r="J535" s="232"/>
      <c r="K535" s="232"/>
      <c r="L535" s="232"/>
      <c r="M535" s="232"/>
      <c r="N535" s="232"/>
      <c r="O535" s="232"/>
      <c r="P535" s="232"/>
      <c r="Q535" s="232"/>
      <c r="R535" s="232"/>
      <c r="S535" s="232"/>
      <c r="T535" s="232"/>
      <c r="U535" s="232"/>
      <c r="V535" s="232"/>
      <c r="W535" s="232"/>
      <c r="X535" s="232"/>
      <c r="Y535" s="232"/>
      <c r="Z535" s="232"/>
      <c r="AA535" s="232"/>
      <c r="AB535" s="232"/>
      <c r="AC535" s="232"/>
      <c r="AD535" s="232"/>
      <c r="AE535" s="232"/>
      <c r="AF535" s="232"/>
      <c r="AG535" s="232"/>
      <c r="AH535" s="232"/>
      <c r="AI535" s="232"/>
      <c r="AJ535" s="232"/>
      <c r="AK535" s="232"/>
      <c r="AL535" s="232"/>
      <c r="AM535" s="232"/>
      <c r="AN535" s="232"/>
      <c r="AO535" s="232"/>
      <c r="AP535" s="232"/>
      <c r="AQ535" s="232"/>
      <c r="AR535" s="232"/>
      <c r="AS535" s="226" t="s">
        <v>3</v>
      </c>
    </row>
    <row r="536" spans="1:45">
      <c r="A536" s="237"/>
      <c r="B536" s="234"/>
      <c r="C536" s="235"/>
      <c r="D536" s="238" t="s">
        <v>244</v>
      </c>
      <c r="E536" s="231"/>
      <c r="F536" s="232"/>
      <c r="G536" s="232"/>
      <c r="H536" s="232"/>
      <c r="I536" s="232"/>
      <c r="J536" s="232"/>
      <c r="K536" s="232"/>
      <c r="L536" s="232"/>
      <c r="M536" s="232"/>
      <c r="N536" s="232"/>
      <c r="O536" s="232"/>
      <c r="P536" s="232"/>
      <c r="Q536" s="232"/>
      <c r="R536" s="232"/>
      <c r="S536" s="232"/>
      <c r="T536" s="232"/>
      <c r="U536" s="232"/>
      <c r="V536" s="232"/>
      <c r="W536" s="232"/>
      <c r="X536" s="232"/>
      <c r="Y536" s="232"/>
      <c r="Z536" s="232"/>
      <c r="AA536" s="232"/>
      <c r="AB536" s="232"/>
      <c r="AC536" s="232"/>
      <c r="AD536" s="232"/>
      <c r="AE536" s="232"/>
      <c r="AF536" s="232"/>
      <c r="AG536" s="232"/>
      <c r="AH536" s="232"/>
      <c r="AI536" s="232"/>
      <c r="AJ536" s="232"/>
      <c r="AK536" s="232"/>
      <c r="AL536" s="232"/>
      <c r="AM536" s="232"/>
      <c r="AN536" s="232"/>
      <c r="AO536" s="232"/>
      <c r="AP536" s="232"/>
      <c r="AQ536" s="232"/>
      <c r="AR536" s="232"/>
      <c r="AS536" s="226">
        <v>2</v>
      </c>
    </row>
    <row r="537" spans="1:45">
      <c r="A537" s="237"/>
      <c r="B537" s="234"/>
      <c r="C537" s="235"/>
      <c r="D537" s="239"/>
      <c r="E537" s="231"/>
      <c r="F537" s="232"/>
      <c r="G537" s="232"/>
      <c r="H537" s="232"/>
      <c r="I537" s="232"/>
      <c r="J537" s="232"/>
      <c r="K537" s="232"/>
      <c r="L537" s="232"/>
      <c r="M537" s="232"/>
      <c r="N537" s="232"/>
      <c r="O537" s="232"/>
      <c r="P537" s="232"/>
      <c r="Q537" s="232"/>
      <c r="R537" s="232"/>
      <c r="S537" s="232"/>
      <c r="T537" s="232"/>
      <c r="U537" s="232"/>
      <c r="V537" s="232"/>
      <c r="W537" s="232"/>
      <c r="X537" s="232"/>
      <c r="Y537" s="232"/>
      <c r="Z537" s="232"/>
      <c r="AA537" s="232"/>
      <c r="AB537" s="232"/>
      <c r="AC537" s="232"/>
      <c r="AD537" s="232"/>
      <c r="AE537" s="232"/>
      <c r="AF537" s="232"/>
      <c r="AG537" s="232"/>
      <c r="AH537" s="232"/>
      <c r="AI537" s="232"/>
      <c r="AJ537" s="232"/>
      <c r="AK537" s="232"/>
      <c r="AL537" s="232"/>
      <c r="AM537" s="232"/>
      <c r="AN537" s="232"/>
      <c r="AO537" s="232"/>
      <c r="AP537" s="232"/>
      <c r="AQ537" s="232"/>
      <c r="AR537" s="232"/>
      <c r="AS537" s="226">
        <v>2</v>
      </c>
    </row>
    <row r="538" spans="1:45">
      <c r="A538" s="237"/>
      <c r="B538" s="228">
        <v>1</v>
      </c>
      <c r="C538" s="240">
        <v>1</v>
      </c>
      <c r="D538" s="257">
        <v>0.4</v>
      </c>
      <c r="E538" s="231"/>
      <c r="F538" s="232"/>
      <c r="G538" s="232"/>
      <c r="H538" s="232"/>
      <c r="I538" s="232"/>
      <c r="J538" s="232"/>
      <c r="K538" s="232"/>
      <c r="L538" s="232"/>
      <c r="M538" s="232"/>
      <c r="N538" s="232"/>
      <c r="O538" s="232"/>
      <c r="P538" s="232"/>
      <c r="Q538" s="232"/>
      <c r="R538" s="232"/>
      <c r="S538" s="232"/>
      <c r="T538" s="232"/>
      <c r="U538" s="232"/>
      <c r="V538" s="232"/>
      <c r="W538" s="232"/>
      <c r="X538" s="232"/>
      <c r="Y538" s="232"/>
      <c r="Z538" s="232"/>
      <c r="AA538" s="232"/>
      <c r="AB538" s="232"/>
      <c r="AC538" s="232"/>
      <c r="AD538" s="232"/>
      <c r="AE538" s="232"/>
      <c r="AF538" s="232"/>
      <c r="AG538" s="232"/>
      <c r="AH538" s="232"/>
      <c r="AI538" s="232"/>
      <c r="AJ538" s="232"/>
      <c r="AK538" s="232"/>
      <c r="AL538" s="232"/>
      <c r="AM538" s="232"/>
      <c r="AN538" s="232"/>
      <c r="AO538" s="232"/>
      <c r="AP538" s="232"/>
      <c r="AQ538" s="232"/>
      <c r="AR538" s="232"/>
      <c r="AS538" s="226">
        <v>1</v>
      </c>
    </row>
    <row r="539" spans="1:45">
      <c r="A539" s="237"/>
      <c r="B539" s="234">
        <v>1</v>
      </c>
      <c r="C539" s="235">
        <v>2</v>
      </c>
      <c r="D539" s="258">
        <v>0.6</v>
      </c>
      <c r="E539" s="231"/>
      <c r="F539" s="232"/>
      <c r="G539" s="232"/>
      <c r="H539" s="232"/>
      <c r="I539" s="232"/>
      <c r="J539" s="232"/>
      <c r="K539" s="232"/>
      <c r="L539" s="232"/>
      <c r="M539" s="232"/>
      <c r="N539" s="232"/>
      <c r="O539" s="232"/>
      <c r="P539" s="232"/>
      <c r="Q539" s="232"/>
      <c r="R539" s="232"/>
      <c r="S539" s="232"/>
      <c r="T539" s="232"/>
      <c r="U539" s="232"/>
      <c r="V539" s="232"/>
      <c r="W539" s="232"/>
      <c r="X539" s="232"/>
      <c r="Y539" s="232"/>
      <c r="Z539" s="232"/>
      <c r="AA539" s="232"/>
      <c r="AB539" s="232"/>
      <c r="AC539" s="232"/>
      <c r="AD539" s="232"/>
      <c r="AE539" s="232"/>
      <c r="AF539" s="232"/>
      <c r="AG539" s="232"/>
      <c r="AH539" s="232"/>
      <c r="AI539" s="232"/>
      <c r="AJ539" s="232"/>
      <c r="AK539" s="232"/>
      <c r="AL539" s="232"/>
      <c r="AM539" s="232"/>
      <c r="AN539" s="232"/>
      <c r="AO539" s="232"/>
      <c r="AP539" s="232"/>
      <c r="AQ539" s="232"/>
      <c r="AR539" s="232"/>
      <c r="AS539" s="226">
        <v>5</v>
      </c>
    </row>
    <row r="540" spans="1:45">
      <c r="A540" s="237"/>
      <c r="B540" s="246" t="s">
        <v>142</v>
      </c>
      <c r="C540" s="247"/>
      <c r="D540" s="259">
        <v>0.5</v>
      </c>
      <c r="E540" s="231"/>
      <c r="F540" s="232"/>
      <c r="G540" s="232"/>
      <c r="H540" s="232"/>
      <c r="I540" s="232"/>
      <c r="J540" s="232"/>
      <c r="K540" s="232"/>
      <c r="L540" s="232"/>
      <c r="M540" s="232"/>
      <c r="N540" s="232"/>
      <c r="O540" s="232"/>
      <c r="P540" s="232"/>
      <c r="Q540" s="232"/>
      <c r="R540" s="232"/>
      <c r="S540" s="232"/>
      <c r="T540" s="232"/>
      <c r="U540" s="232"/>
      <c r="V540" s="232"/>
      <c r="W540" s="232"/>
      <c r="X540" s="232"/>
      <c r="Y540" s="232"/>
      <c r="Z540" s="232"/>
      <c r="AA540" s="232"/>
      <c r="AB540" s="232"/>
      <c r="AC540" s="232"/>
      <c r="AD540" s="232"/>
      <c r="AE540" s="232"/>
      <c r="AF540" s="232"/>
      <c r="AG540" s="232"/>
      <c r="AH540" s="232"/>
      <c r="AI540" s="232"/>
      <c r="AJ540" s="232"/>
      <c r="AK540" s="232"/>
      <c r="AL540" s="232"/>
      <c r="AM540" s="232"/>
      <c r="AN540" s="232"/>
      <c r="AO540" s="232"/>
      <c r="AP540" s="232"/>
      <c r="AQ540" s="232"/>
      <c r="AR540" s="232"/>
      <c r="AS540" s="226">
        <v>16</v>
      </c>
    </row>
    <row r="541" spans="1:45">
      <c r="A541" s="237"/>
      <c r="B541" s="232" t="s">
        <v>143</v>
      </c>
      <c r="C541" s="237"/>
      <c r="D541" s="260">
        <v>0.5</v>
      </c>
      <c r="E541" s="231"/>
      <c r="F541" s="232"/>
      <c r="G541" s="232"/>
      <c r="H541" s="232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  <c r="Z541" s="232"/>
      <c r="AA541" s="232"/>
      <c r="AB541" s="232"/>
      <c r="AC541" s="232"/>
      <c r="AD541" s="232"/>
      <c r="AE541" s="232"/>
      <c r="AF541" s="232"/>
      <c r="AG541" s="232"/>
      <c r="AH541" s="232"/>
      <c r="AI541" s="232"/>
      <c r="AJ541" s="232"/>
      <c r="AK541" s="232"/>
      <c r="AL541" s="232"/>
      <c r="AM541" s="232"/>
      <c r="AN541" s="232"/>
      <c r="AO541" s="232"/>
      <c r="AP541" s="232"/>
      <c r="AQ541" s="232"/>
      <c r="AR541" s="232"/>
      <c r="AS541" s="226">
        <v>0.5</v>
      </c>
    </row>
    <row r="542" spans="1:45">
      <c r="A542" s="237"/>
      <c r="B542" s="232" t="s">
        <v>144</v>
      </c>
      <c r="C542" s="237"/>
      <c r="D542" s="249">
        <v>0.14142135623730956</v>
      </c>
      <c r="E542" s="231"/>
      <c r="F542" s="232"/>
      <c r="G542" s="232"/>
      <c r="H542" s="232"/>
      <c r="I542" s="232"/>
      <c r="J542" s="232"/>
      <c r="K542" s="232"/>
      <c r="L542" s="232"/>
      <c r="M542" s="232"/>
      <c r="N542" s="232"/>
      <c r="O542" s="232"/>
      <c r="P542" s="232"/>
      <c r="Q542" s="232"/>
      <c r="R542" s="232"/>
      <c r="S542" s="232"/>
      <c r="T542" s="232"/>
      <c r="U542" s="232"/>
      <c r="V542" s="232"/>
      <c r="W542" s="232"/>
      <c r="X542" s="232"/>
      <c r="Y542" s="232"/>
      <c r="Z542" s="232"/>
      <c r="AA542" s="232"/>
      <c r="AB542" s="232"/>
      <c r="AC542" s="232"/>
      <c r="AD542" s="232"/>
      <c r="AE542" s="232"/>
      <c r="AF542" s="232"/>
      <c r="AG542" s="232"/>
      <c r="AH542" s="232"/>
      <c r="AI542" s="232"/>
      <c r="AJ542" s="232"/>
      <c r="AK542" s="232"/>
      <c r="AL542" s="232"/>
      <c r="AM542" s="232"/>
      <c r="AN542" s="232"/>
      <c r="AO542" s="232"/>
      <c r="AP542" s="232"/>
      <c r="AQ542" s="232"/>
      <c r="AR542" s="232"/>
      <c r="AS542" s="226">
        <v>11</v>
      </c>
    </row>
    <row r="543" spans="1:45">
      <c r="A543" s="237"/>
      <c r="B543" s="232" t="s">
        <v>93</v>
      </c>
      <c r="C543" s="237"/>
      <c r="D543" s="101">
        <v>0.28284271247461912</v>
      </c>
      <c r="E543" s="231"/>
      <c r="F543" s="232"/>
      <c r="G543" s="232"/>
      <c r="H543" s="232"/>
      <c r="I543" s="232"/>
      <c r="J543" s="232"/>
      <c r="K543" s="232"/>
      <c r="L543" s="232"/>
      <c r="M543" s="232"/>
      <c r="N543" s="232"/>
      <c r="O543" s="232"/>
      <c r="P543" s="232"/>
      <c r="Q543" s="232"/>
      <c r="R543" s="232"/>
      <c r="S543" s="232"/>
      <c r="T543" s="232"/>
      <c r="U543" s="232"/>
      <c r="V543" s="232"/>
      <c r="W543" s="232"/>
      <c r="X543" s="232"/>
      <c r="Y543" s="232"/>
      <c r="Z543" s="232"/>
      <c r="AA543" s="232"/>
      <c r="AB543" s="232"/>
      <c r="AC543" s="232"/>
      <c r="AD543" s="232"/>
      <c r="AE543" s="232"/>
      <c r="AF543" s="232"/>
      <c r="AG543" s="232"/>
      <c r="AH543" s="232"/>
      <c r="AI543" s="232"/>
      <c r="AJ543" s="232"/>
      <c r="AK543" s="232"/>
      <c r="AL543" s="232"/>
      <c r="AM543" s="232"/>
      <c r="AN543" s="232"/>
      <c r="AO543" s="232"/>
      <c r="AP543" s="232"/>
      <c r="AQ543" s="232"/>
      <c r="AR543" s="232"/>
      <c r="AS543" s="250"/>
    </row>
    <row r="544" spans="1:45">
      <c r="A544" s="237"/>
      <c r="B544" s="232" t="s">
        <v>145</v>
      </c>
      <c r="C544" s="237"/>
      <c r="D544" s="101">
        <v>0</v>
      </c>
      <c r="E544" s="231"/>
      <c r="F544" s="232"/>
      <c r="G544" s="232"/>
      <c r="H544" s="232"/>
      <c r="I544" s="232"/>
      <c r="J544" s="232"/>
      <c r="K544" s="232"/>
      <c r="L544" s="232"/>
      <c r="M544" s="232"/>
      <c r="N544" s="232"/>
      <c r="O544" s="232"/>
      <c r="P544" s="232"/>
      <c r="Q544" s="232"/>
      <c r="R544" s="232"/>
      <c r="S544" s="232"/>
      <c r="T544" s="232"/>
      <c r="U544" s="232"/>
      <c r="V544" s="232"/>
      <c r="W544" s="232"/>
      <c r="X544" s="232"/>
      <c r="Y544" s="232"/>
      <c r="Z544" s="232"/>
      <c r="AA544" s="232"/>
      <c r="AB544" s="232"/>
      <c r="AC544" s="232"/>
      <c r="AD544" s="232"/>
      <c r="AE544" s="232"/>
      <c r="AF544" s="232"/>
      <c r="AG544" s="232"/>
      <c r="AH544" s="232"/>
      <c r="AI544" s="232"/>
      <c r="AJ544" s="232"/>
      <c r="AK544" s="232"/>
      <c r="AL544" s="232"/>
      <c r="AM544" s="232"/>
      <c r="AN544" s="232"/>
      <c r="AO544" s="232"/>
      <c r="AP544" s="232"/>
      <c r="AQ544" s="232"/>
      <c r="AR544" s="232"/>
      <c r="AS544" s="250"/>
    </row>
    <row r="545" spans="1:45">
      <c r="A545" s="237"/>
      <c r="B545" s="251" t="s">
        <v>245</v>
      </c>
      <c r="C545" s="252"/>
      <c r="D545" s="253" t="s">
        <v>246</v>
      </c>
      <c r="E545" s="231"/>
      <c r="F545" s="232"/>
      <c r="G545" s="232"/>
      <c r="H545" s="232"/>
      <c r="I545" s="232"/>
      <c r="J545" s="232"/>
      <c r="K545" s="232"/>
      <c r="L545" s="232"/>
      <c r="M545" s="232"/>
      <c r="N545" s="232"/>
      <c r="O545" s="232"/>
      <c r="P545" s="232"/>
      <c r="Q545" s="232"/>
      <c r="R545" s="232"/>
      <c r="S545" s="232"/>
      <c r="T545" s="232"/>
      <c r="U545" s="232"/>
      <c r="V545" s="232"/>
      <c r="W545" s="232"/>
      <c r="X545" s="232"/>
      <c r="Y545" s="232"/>
      <c r="Z545" s="232"/>
      <c r="AA545" s="232"/>
      <c r="AB545" s="232"/>
      <c r="AC545" s="232"/>
      <c r="AD545" s="232"/>
      <c r="AE545" s="232"/>
      <c r="AF545" s="232"/>
      <c r="AG545" s="232"/>
      <c r="AH545" s="232"/>
      <c r="AI545" s="232"/>
      <c r="AJ545" s="232"/>
      <c r="AK545" s="232"/>
      <c r="AL545" s="232"/>
      <c r="AM545" s="232"/>
      <c r="AN545" s="232"/>
      <c r="AO545" s="232"/>
      <c r="AP545" s="232"/>
      <c r="AQ545" s="232"/>
      <c r="AR545" s="232"/>
      <c r="AS545" s="250"/>
    </row>
    <row r="546" spans="1:45">
      <c r="B546" s="254"/>
      <c r="C546" s="246"/>
      <c r="D546" s="255"/>
      <c r="AS546" s="250"/>
    </row>
    <row r="547" spans="1:45" ht="15">
      <c r="B547" s="225" t="s">
        <v>284</v>
      </c>
      <c r="AS547" s="226" t="s">
        <v>147</v>
      </c>
    </row>
    <row r="548" spans="1:45" ht="15">
      <c r="A548" s="256" t="s">
        <v>30</v>
      </c>
      <c r="B548" s="228" t="s">
        <v>113</v>
      </c>
      <c r="C548" s="229" t="s">
        <v>114</v>
      </c>
      <c r="D548" s="230" t="s">
        <v>128</v>
      </c>
      <c r="E548" s="231"/>
      <c r="F548" s="232"/>
      <c r="G548" s="232"/>
      <c r="H548" s="232"/>
      <c r="I548" s="232"/>
      <c r="J548" s="232"/>
      <c r="K548" s="232"/>
      <c r="L548" s="232"/>
      <c r="M548" s="232"/>
      <c r="N548" s="232"/>
      <c r="O548" s="232"/>
      <c r="P548" s="232"/>
      <c r="Q548" s="232"/>
      <c r="R548" s="232"/>
      <c r="S548" s="232"/>
      <c r="T548" s="232"/>
      <c r="U548" s="232"/>
      <c r="V548" s="232"/>
      <c r="W548" s="232"/>
      <c r="X548" s="232"/>
      <c r="Y548" s="232"/>
      <c r="Z548" s="232"/>
      <c r="AA548" s="232"/>
      <c r="AB548" s="232"/>
      <c r="AC548" s="232"/>
      <c r="AD548" s="232"/>
      <c r="AE548" s="232"/>
      <c r="AF548" s="232"/>
      <c r="AG548" s="232"/>
      <c r="AH548" s="232"/>
      <c r="AI548" s="232"/>
      <c r="AJ548" s="232"/>
      <c r="AK548" s="232"/>
      <c r="AL548" s="232"/>
      <c r="AM548" s="232"/>
      <c r="AN548" s="232"/>
      <c r="AO548" s="232"/>
      <c r="AP548" s="232"/>
      <c r="AQ548" s="232"/>
      <c r="AR548" s="232"/>
      <c r="AS548" s="226">
        <v>1</v>
      </c>
    </row>
    <row r="549" spans="1:45">
      <c r="A549" s="237"/>
      <c r="B549" s="234" t="s">
        <v>129</v>
      </c>
      <c r="C549" s="235" t="s">
        <v>129</v>
      </c>
      <c r="D549" s="236" t="s">
        <v>130</v>
      </c>
      <c r="E549" s="231"/>
      <c r="F549" s="232"/>
      <c r="G549" s="232"/>
      <c r="H549" s="232"/>
      <c r="I549" s="232"/>
      <c r="J549" s="232"/>
      <c r="K549" s="232"/>
      <c r="L549" s="232"/>
      <c r="M549" s="232"/>
      <c r="N549" s="232"/>
      <c r="O549" s="232"/>
      <c r="P549" s="232"/>
      <c r="Q549" s="232"/>
      <c r="R549" s="232"/>
      <c r="S549" s="232"/>
      <c r="T549" s="232"/>
      <c r="U549" s="232"/>
      <c r="V549" s="232"/>
      <c r="W549" s="232"/>
      <c r="X549" s="232"/>
      <c r="Y549" s="232"/>
      <c r="Z549" s="232"/>
      <c r="AA549" s="232"/>
      <c r="AB549" s="232"/>
      <c r="AC549" s="232"/>
      <c r="AD549" s="232"/>
      <c r="AE549" s="232"/>
      <c r="AF549" s="232"/>
      <c r="AG549" s="232"/>
      <c r="AH549" s="232"/>
      <c r="AI549" s="232"/>
      <c r="AJ549" s="232"/>
      <c r="AK549" s="232"/>
      <c r="AL549" s="232"/>
      <c r="AM549" s="232"/>
      <c r="AN549" s="232"/>
      <c r="AO549" s="232"/>
      <c r="AP549" s="232"/>
      <c r="AQ549" s="232"/>
      <c r="AR549" s="232"/>
      <c r="AS549" s="226" t="s">
        <v>3</v>
      </c>
    </row>
    <row r="550" spans="1:45">
      <c r="A550" s="237"/>
      <c r="B550" s="234"/>
      <c r="C550" s="235"/>
      <c r="D550" s="238" t="s">
        <v>244</v>
      </c>
      <c r="E550" s="231"/>
      <c r="F550" s="232"/>
      <c r="G550" s="232"/>
      <c r="H550" s="232"/>
      <c r="I550" s="232"/>
      <c r="J550" s="232"/>
      <c r="K550" s="232"/>
      <c r="L550" s="232"/>
      <c r="M550" s="232"/>
      <c r="N550" s="232"/>
      <c r="O550" s="232"/>
      <c r="P550" s="232"/>
      <c r="Q550" s="232"/>
      <c r="R550" s="232"/>
      <c r="S550" s="232"/>
      <c r="T550" s="232"/>
      <c r="U550" s="232"/>
      <c r="V550" s="232"/>
      <c r="W550" s="232"/>
      <c r="X550" s="232"/>
      <c r="Y550" s="232"/>
      <c r="Z550" s="232"/>
      <c r="AA550" s="232"/>
      <c r="AB550" s="232"/>
      <c r="AC550" s="232"/>
      <c r="AD550" s="232"/>
      <c r="AE550" s="232"/>
      <c r="AF550" s="232"/>
      <c r="AG550" s="232"/>
      <c r="AH550" s="232"/>
      <c r="AI550" s="232"/>
      <c r="AJ550" s="232"/>
      <c r="AK550" s="232"/>
      <c r="AL550" s="232"/>
      <c r="AM550" s="232"/>
      <c r="AN550" s="232"/>
      <c r="AO550" s="232"/>
      <c r="AP550" s="232"/>
      <c r="AQ550" s="232"/>
      <c r="AR550" s="232"/>
      <c r="AS550" s="226">
        <v>2</v>
      </c>
    </row>
    <row r="551" spans="1:45">
      <c r="A551" s="237"/>
      <c r="B551" s="234"/>
      <c r="C551" s="235"/>
      <c r="D551" s="239"/>
      <c r="E551" s="231"/>
      <c r="F551" s="232"/>
      <c r="G551" s="232"/>
      <c r="H551" s="232"/>
      <c r="I551" s="232"/>
      <c r="J551" s="232"/>
      <c r="K551" s="232"/>
      <c r="L551" s="232"/>
      <c r="M551" s="232"/>
      <c r="N551" s="232"/>
      <c r="O551" s="232"/>
      <c r="P551" s="232"/>
      <c r="Q551" s="232"/>
      <c r="R551" s="232"/>
      <c r="S551" s="232"/>
      <c r="T551" s="232"/>
      <c r="U551" s="232"/>
      <c r="V551" s="232"/>
      <c r="W551" s="232"/>
      <c r="X551" s="232"/>
      <c r="Y551" s="232"/>
      <c r="Z551" s="232"/>
      <c r="AA551" s="232"/>
      <c r="AB551" s="232"/>
      <c r="AC551" s="232"/>
      <c r="AD551" s="232"/>
      <c r="AE551" s="232"/>
      <c r="AF551" s="232"/>
      <c r="AG551" s="232"/>
      <c r="AH551" s="232"/>
      <c r="AI551" s="232"/>
      <c r="AJ551" s="232"/>
      <c r="AK551" s="232"/>
      <c r="AL551" s="232"/>
      <c r="AM551" s="232"/>
      <c r="AN551" s="232"/>
      <c r="AO551" s="232"/>
      <c r="AP551" s="232"/>
      <c r="AQ551" s="232"/>
      <c r="AR551" s="232"/>
      <c r="AS551" s="226">
        <v>2</v>
      </c>
    </row>
    <row r="552" spans="1:45">
      <c r="A552" s="237"/>
      <c r="B552" s="228">
        <v>1</v>
      </c>
      <c r="C552" s="240">
        <v>1</v>
      </c>
      <c r="D552" s="257">
        <v>2.71</v>
      </c>
      <c r="E552" s="231"/>
      <c r="F552" s="232"/>
      <c r="G552" s="232"/>
      <c r="H552" s="232"/>
      <c r="I552" s="232"/>
      <c r="J552" s="232"/>
      <c r="K552" s="232"/>
      <c r="L552" s="232"/>
      <c r="M552" s="232"/>
      <c r="N552" s="232"/>
      <c r="O552" s="232"/>
      <c r="P552" s="232"/>
      <c r="Q552" s="232"/>
      <c r="R552" s="232"/>
      <c r="S552" s="232"/>
      <c r="T552" s="232"/>
      <c r="U552" s="232"/>
      <c r="V552" s="232"/>
      <c r="W552" s="232"/>
      <c r="X552" s="232"/>
      <c r="Y552" s="232"/>
      <c r="Z552" s="232"/>
      <c r="AA552" s="232"/>
      <c r="AB552" s="232"/>
      <c r="AC552" s="232"/>
      <c r="AD552" s="232"/>
      <c r="AE552" s="232"/>
      <c r="AF552" s="232"/>
      <c r="AG552" s="232"/>
      <c r="AH552" s="232"/>
      <c r="AI552" s="232"/>
      <c r="AJ552" s="232"/>
      <c r="AK552" s="232"/>
      <c r="AL552" s="232"/>
      <c r="AM552" s="232"/>
      <c r="AN552" s="232"/>
      <c r="AO552" s="232"/>
      <c r="AP552" s="232"/>
      <c r="AQ552" s="232"/>
      <c r="AR552" s="232"/>
      <c r="AS552" s="226">
        <v>1</v>
      </c>
    </row>
    <row r="553" spans="1:45">
      <c r="A553" s="237"/>
      <c r="B553" s="234">
        <v>1</v>
      </c>
      <c r="C553" s="235">
        <v>2</v>
      </c>
      <c r="D553" s="258">
        <v>2.83</v>
      </c>
      <c r="E553" s="231"/>
      <c r="F553" s="232"/>
      <c r="G553" s="232"/>
      <c r="H553" s="232"/>
      <c r="I553" s="232"/>
      <c r="J553" s="232"/>
      <c r="K553" s="232"/>
      <c r="L553" s="232"/>
      <c r="M553" s="232"/>
      <c r="N553" s="232"/>
      <c r="O553" s="232"/>
      <c r="P553" s="232"/>
      <c r="Q553" s="232"/>
      <c r="R553" s="232"/>
      <c r="S553" s="232"/>
      <c r="T553" s="232"/>
      <c r="U553" s="232"/>
      <c r="V553" s="232"/>
      <c r="W553" s="232"/>
      <c r="X553" s="232"/>
      <c r="Y553" s="232"/>
      <c r="Z553" s="232"/>
      <c r="AA553" s="232"/>
      <c r="AB553" s="232"/>
      <c r="AC553" s="232"/>
      <c r="AD553" s="232"/>
      <c r="AE553" s="232"/>
      <c r="AF553" s="232"/>
      <c r="AG553" s="232"/>
      <c r="AH553" s="232"/>
      <c r="AI553" s="232"/>
      <c r="AJ553" s="232"/>
      <c r="AK553" s="232"/>
      <c r="AL553" s="232"/>
      <c r="AM553" s="232"/>
      <c r="AN553" s="232"/>
      <c r="AO553" s="232"/>
      <c r="AP553" s="232"/>
      <c r="AQ553" s="232"/>
      <c r="AR553" s="232"/>
      <c r="AS553" s="226">
        <v>6</v>
      </c>
    </row>
    <row r="554" spans="1:45">
      <c r="A554" s="237"/>
      <c r="B554" s="246" t="s">
        <v>142</v>
      </c>
      <c r="C554" s="247"/>
      <c r="D554" s="259">
        <v>2.77</v>
      </c>
      <c r="E554" s="231"/>
      <c r="F554" s="232"/>
      <c r="G554" s="232"/>
      <c r="H554" s="232"/>
      <c r="I554" s="232"/>
      <c r="J554" s="232"/>
      <c r="K554" s="232"/>
      <c r="L554" s="232"/>
      <c r="M554" s="232"/>
      <c r="N554" s="232"/>
      <c r="O554" s="232"/>
      <c r="P554" s="232"/>
      <c r="Q554" s="232"/>
      <c r="R554" s="232"/>
      <c r="S554" s="232"/>
      <c r="T554" s="232"/>
      <c r="U554" s="232"/>
      <c r="V554" s="232"/>
      <c r="W554" s="232"/>
      <c r="X554" s="232"/>
      <c r="Y554" s="232"/>
      <c r="Z554" s="232"/>
      <c r="AA554" s="232"/>
      <c r="AB554" s="232"/>
      <c r="AC554" s="232"/>
      <c r="AD554" s="232"/>
      <c r="AE554" s="232"/>
      <c r="AF554" s="232"/>
      <c r="AG554" s="232"/>
      <c r="AH554" s="232"/>
      <c r="AI554" s="232"/>
      <c r="AJ554" s="232"/>
      <c r="AK554" s="232"/>
      <c r="AL554" s="232"/>
      <c r="AM554" s="232"/>
      <c r="AN554" s="232"/>
      <c r="AO554" s="232"/>
      <c r="AP554" s="232"/>
      <c r="AQ554" s="232"/>
      <c r="AR554" s="232"/>
      <c r="AS554" s="226">
        <v>16</v>
      </c>
    </row>
    <row r="555" spans="1:45">
      <c r="A555" s="237"/>
      <c r="B555" s="232" t="s">
        <v>143</v>
      </c>
      <c r="C555" s="237"/>
      <c r="D555" s="260">
        <v>2.77</v>
      </c>
      <c r="E555" s="231"/>
      <c r="F555" s="232"/>
      <c r="G555" s="232"/>
      <c r="H555" s="232"/>
      <c r="I555" s="232"/>
      <c r="J555" s="232"/>
      <c r="K555" s="232"/>
      <c r="L555" s="232"/>
      <c r="M555" s="232"/>
      <c r="N555" s="232"/>
      <c r="O555" s="232"/>
      <c r="P555" s="232"/>
      <c r="Q555" s="232"/>
      <c r="R555" s="232"/>
      <c r="S555" s="232"/>
      <c r="T555" s="232"/>
      <c r="U555" s="232"/>
      <c r="V555" s="232"/>
      <c r="W555" s="232"/>
      <c r="X555" s="232"/>
      <c r="Y555" s="232"/>
      <c r="Z555" s="232"/>
      <c r="AA555" s="232"/>
      <c r="AB555" s="232"/>
      <c r="AC555" s="232"/>
      <c r="AD555" s="232"/>
      <c r="AE555" s="232"/>
      <c r="AF555" s="232"/>
      <c r="AG555" s="232"/>
      <c r="AH555" s="232"/>
      <c r="AI555" s="232"/>
      <c r="AJ555" s="232"/>
      <c r="AK555" s="232"/>
      <c r="AL555" s="232"/>
      <c r="AM555" s="232"/>
      <c r="AN555" s="232"/>
      <c r="AO555" s="232"/>
      <c r="AP555" s="232"/>
      <c r="AQ555" s="232"/>
      <c r="AR555" s="232"/>
      <c r="AS555" s="226">
        <v>2.77</v>
      </c>
    </row>
    <row r="556" spans="1:45">
      <c r="A556" s="237"/>
      <c r="B556" s="232" t="s">
        <v>144</v>
      </c>
      <c r="C556" s="237"/>
      <c r="D556" s="249">
        <v>8.4852813742385777E-2</v>
      </c>
      <c r="E556" s="231"/>
      <c r="F556" s="232"/>
      <c r="G556" s="232"/>
      <c r="H556" s="232"/>
      <c r="I556" s="232"/>
      <c r="J556" s="232"/>
      <c r="K556" s="232"/>
      <c r="L556" s="232"/>
      <c r="M556" s="232"/>
      <c r="N556" s="232"/>
      <c r="O556" s="232"/>
      <c r="P556" s="232"/>
      <c r="Q556" s="232"/>
      <c r="R556" s="232"/>
      <c r="S556" s="232"/>
      <c r="T556" s="232"/>
      <c r="U556" s="232"/>
      <c r="V556" s="232"/>
      <c r="W556" s="232"/>
      <c r="X556" s="232"/>
      <c r="Y556" s="232"/>
      <c r="Z556" s="232"/>
      <c r="AA556" s="232"/>
      <c r="AB556" s="232"/>
      <c r="AC556" s="232"/>
      <c r="AD556" s="232"/>
      <c r="AE556" s="232"/>
      <c r="AF556" s="232"/>
      <c r="AG556" s="232"/>
      <c r="AH556" s="232"/>
      <c r="AI556" s="232"/>
      <c r="AJ556" s="232"/>
      <c r="AK556" s="232"/>
      <c r="AL556" s="232"/>
      <c r="AM556" s="232"/>
      <c r="AN556" s="232"/>
      <c r="AO556" s="232"/>
      <c r="AP556" s="232"/>
      <c r="AQ556" s="232"/>
      <c r="AR556" s="232"/>
      <c r="AS556" s="226">
        <v>12</v>
      </c>
    </row>
    <row r="557" spans="1:45">
      <c r="A557" s="237"/>
      <c r="B557" s="232" t="s">
        <v>93</v>
      </c>
      <c r="C557" s="237"/>
      <c r="D557" s="101">
        <v>3.06327847445436E-2</v>
      </c>
      <c r="E557" s="231"/>
      <c r="F557" s="232"/>
      <c r="G557" s="232"/>
      <c r="H557" s="232"/>
      <c r="I557" s="232"/>
      <c r="J557" s="232"/>
      <c r="K557" s="232"/>
      <c r="L557" s="232"/>
      <c r="M557" s="232"/>
      <c r="N557" s="232"/>
      <c r="O557" s="232"/>
      <c r="P557" s="232"/>
      <c r="Q557" s="232"/>
      <c r="R557" s="232"/>
      <c r="S557" s="232"/>
      <c r="T557" s="232"/>
      <c r="U557" s="232"/>
      <c r="V557" s="232"/>
      <c r="W557" s="232"/>
      <c r="X557" s="232"/>
      <c r="Y557" s="232"/>
      <c r="Z557" s="232"/>
      <c r="AA557" s="232"/>
      <c r="AB557" s="232"/>
      <c r="AC557" s="232"/>
      <c r="AD557" s="232"/>
      <c r="AE557" s="232"/>
      <c r="AF557" s="232"/>
      <c r="AG557" s="232"/>
      <c r="AH557" s="232"/>
      <c r="AI557" s="232"/>
      <c r="AJ557" s="232"/>
      <c r="AK557" s="232"/>
      <c r="AL557" s="232"/>
      <c r="AM557" s="232"/>
      <c r="AN557" s="232"/>
      <c r="AO557" s="232"/>
      <c r="AP557" s="232"/>
      <c r="AQ557" s="232"/>
      <c r="AR557" s="232"/>
      <c r="AS557" s="250"/>
    </row>
    <row r="558" spans="1:45">
      <c r="A558" s="237"/>
      <c r="B558" s="232" t="s">
        <v>145</v>
      </c>
      <c r="C558" s="237"/>
      <c r="D558" s="101">
        <v>0</v>
      </c>
      <c r="E558" s="231"/>
      <c r="F558" s="232"/>
      <c r="G558" s="232"/>
      <c r="H558" s="232"/>
      <c r="I558" s="232"/>
      <c r="J558" s="232"/>
      <c r="K558" s="232"/>
      <c r="L558" s="232"/>
      <c r="M558" s="232"/>
      <c r="N558" s="232"/>
      <c r="O558" s="232"/>
      <c r="P558" s="232"/>
      <c r="Q558" s="232"/>
      <c r="R558" s="232"/>
      <c r="S558" s="232"/>
      <c r="T558" s="232"/>
      <c r="U558" s="232"/>
      <c r="V558" s="232"/>
      <c r="W558" s="232"/>
      <c r="X558" s="232"/>
      <c r="Y558" s="232"/>
      <c r="Z558" s="232"/>
      <c r="AA558" s="232"/>
      <c r="AB558" s="232"/>
      <c r="AC558" s="232"/>
      <c r="AD558" s="232"/>
      <c r="AE558" s="232"/>
      <c r="AF558" s="232"/>
      <c r="AG558" s="232"/>
      <c r="AH558" s="232"/>
      <c r="AI558" s="232"/>
      <c r="AJ558" s="232"/>
      <c r="AK558" s="232"/>
      <c r="AL558" s="232"/>
      <c r="AM558" s="232"/>
      <c r="AN558" s="232"/>
      <c r="AO558" s="232"/>
      <c r="AP558" s="232"/>
      <c r="AQ558" s="232"/>
      <c r="AR558" s="232"/>
      <c r="AS558" s="250"/>
    </row>
    <row r="559" spans="1:45">
      <c r="A559" s="237"/>
      <c r="B559" s="251" t="s">
        <v>245</v>
      </c>
      <c r="C559" s="252"/>
      <c r="D559" s="253" t="s">
        <v>246</v>
      </c>
      <c r="E559" s="231"/>
      <c r="F559" s="232"/>
      <c r="G559" s="232"/>
      <c r="H559" s="232"/>
      <c r="I559" s="232"/>
      <c r="J559" s="232"/>
      <c r="K559" s="232"/>
      <c r="L559" s="232"/>
      <c r="M559" s="232"/>
      <c r="N559" s="232"/>
      <c r="O559" s="232"/>
      <c r="P559" s="232"/>
      <c r="Q559" s="232"/>
      <c r="R559" s="232"/>
      <c r="S559" s="232"/>
      <c r="T559" s="232"/>
      <c r="U559" s="232"/>
      <c r="V559" s="232"/>
      <c r="W559" s="232"/>
      <c r="X559" s="232"/>
      <c r="Y559" s="232"/>
      <c r="Z559" s="232"/>
      <c r="AA559" s="232"/>
      <c r="AB559" s="232"/>
      <c r="AC559" s="232"/>
      <c r="AD559" s="232"/>
      <c r="AE559" s="232"/>
      <c r="AF559" s="232"/>
      <c r="AG559" s="232"/>
      <c r="AH559" s="232"/>
      <c r="AI559" s="232"/>
      <c r="AJ559" s="232"/>
      <c r="AK559" s="232"/>
      <c r="AL559" s="232"/>
      <c r="AM559" s="232"/>
      <c r="AN559" s="232"/>
      <c r="AO559" s="232"/>
      <c r="AP559" s="232"/>
      <c r="AQ559" s="232"/>
      <c r="AR559" s="232"/>
      <c r="AS559" s="250"/>
    </row>
    <row r="560" spans="1:45">
      <c r="B560" s="254"/>
      <c r="C560" s="246"/>
      <c r="D560" s="255"/>
      <c r="AS560" s="250"/>
    </row>
    <row r="561" spans="1:45" ht="15">
      <c r="B561" s="225" t="s">
        <v>285</v>
      </c>
      <c r="AS561" s="226" t="s">
        <v>147</v>
      </c>
    </row>
    <row r="562" spans="1:45" ht="15">
      <c r="A562" s="256" t="s">
        <v>60</v>
      </c>
      <c r="B562" s="228" t="s">
        <v>113</v>
      </c>
      <c r="C562" s="229" t="s">
        <v>114</v>
      </c>
      <c r="D562" s="230" t="s">
        <v>128</v>
      </c>
      <c r="E562" s="231"/>
      <c r="F562" s="232"/>
      <c r="G562" s="232"/>
      <c r="H562" s="232"/>
      <c r="I562" s="232"/>
      <c r="J562" s="232"/>
      <c r="K562" s="232"/>
      <c r="L562" s="232"/>
      <c r="M562" s="232"/>
      <c r="N562" s="232"/>
      <c r="O562" s="232"/>
      <c r="P562" s="232"/>
      <c r="Q562" s="232"/>
      <c r="R562" s="232"/>
      <c r="S562" s="232"/>
      <c r="T562" s="232"/>
      <c r="U562" s="232"/>
      <c r="V562" s="232"/>
      <c r="W562" s="232"/>
      <c r="X562" s="232"/>
      <c r="Y562" s="232"/>
      <c r="Z562" s="232"/>
      <c r="AA562" s="232"/>
      <c r="AB562" s="232"/>
      <c r="AC562" s="232"/>
      <c r="AD562" s="232"/>
      <c r="AE562" s="232"/>
      <c r="AF562" s="232"/>
      <c r="AG562" s="232"/>
      <c r="AH562" s="232"/>
      <c r="AI562" s="232"/>
      <c r="AJ562" s="232"/>
      <c r="AK562" s="232"/>
      <c r="AL562" s="232"/>
      <c r="AM562" s="232"/>
      <c r="AN562" s="232"/>
      <c r="AO562" s="232"/>
      <c r="AP562" s="232"/>
      <c r="AQ562" s="232"/>
      <c r="AR562" s="232"/>
      <c r="AS562" s="226">
        <v>1</v>
      </c>
    </row>
    <row r="563" spans="1:45">
      <c r="A563" s="237"/>
      <c r="B563" s="234" t="s">
        <v>129</v>
      </c>
      <c r="C563" s="235" t="s">
        <v>129</v>
      </c>
      <c r="D563" s="236" t="s">
        <v>130</v>
      </c>
      <c r="E563" s="231"/>
      <c r="F563" s="232"/>
      <c r="G563" s="232"/>
      <c r="H563" s="232"/>
      <c r="I563" s="232"/>
      <c r="J563" s="232"/>
      <c r="K563" s="232"/>
      <c r="L563" s="232"/>
      <c r="M563" s="232"/>
      <c r="N563" s="232"/>
      <c r="O563" s="232"/>
      <c r="P563" s="232"/>
      <c r="Q563" s="232"/>
      <c r="R563" s="232"/>
      <c r="S563" s="232"/>
      <c r="T563" s="232"/>
      <c r="U563" s="232"/>
      <c r="V563" s="232"/>
      <c r="W563" s="232"/>
      <c r="X563" s="232"/>
      <c r="Y563" s="232"/>
      <c r="Z563" s="232"/>
      <c r="AA563" s="232"/>
      <c r="AB563" s="232"/>
      <c r="AC563" s="232"/>
      <c r="AD563" s="232"/>
      <c r="AE563" s="232"/>
      <c r="AF563" s="232"/>
      <c r="AG563" s="232"/>
      <c r="AH563" s="232"/>
      <c r="AI563" s="232"/>
      <c r="AJ563" s="232"/>
      <c r="AK563" s="232"/>
      <c r="AL563" s="232"/>
      <c r="AM563" s="232"/>
      <c r="AN563" s="232"/>
      <c r="AO563" s="232"/>
      <c r="AP563" s="232"/>
      <c r="AQ563" s="232"/>
      <c r="AR563" s="232"/>
      <c r="AS563" s="226" t="s">
        <v>1</v>
      </c>
    </row>
    <row r="564" spans="1:45">
      <c r="A564" s="237"/>
      <c r="B564" s="234"/>
      <c r="C564" s="235"/>
      <c r="D564" s="238" t="s">
        <v>244</v>
      </c>
      <c r="E564" s="231"/>
      <c r="F564" s="232"/>
      <c r="G564" s="232"/>
      <c r="H564" s="232"/>
      <c r="I564" s="232"/>
      <c r="J564" s="232"/>
      <c r="K564" s="232"/>
      <c r="L564" s="232"/>
      <c r="M564" s="232"/>
      <c r="N564" s="232"/>
      <c r="O564" s="232"/>
      <c r="P564" s="232"/>
      <c r="Q564" s="232"/>
      <c r="R564" s="232"/>
      <c r="S564" s="232"/>
      <c r="T564" s="232"/>
      <c r="U564" s="232"/>
      <c r="V564" s="232"/>
      <c r="W564" s="232"/>
      <c r="X564" s="232"/>
      <c r="Y564" s="232"/>
      <c r="Z564" s="232"/>
      <c r="AA564" s="232"/>
      <c r="AB564" s="232"/>
      <c r="AC564" s="232"/>
      <c r="AD564" s="232"/>
      <c r="AE564" s="232"/>
      <c r="AF564" s="232"/>
      <c r="AG564" s="232"/>
      <c r="AH564" s="232"/>
      <c r="AI564" s="232"/>
      <c r="AJ564" s="232"/>
      <c r="AK564" s="232"/>
      <c r="AL564" s="232"/>
      <c r="AM564" s="232"/>
      <c r="AN564" s="232"/>
      <c r="AO564" s="232"/>
      <c r="AP564" s="232"/>
      <c r="AQ564" s="232"/>
      <c r="AR564" s="232"/>
      <c r="AS564" s="226">
        <v>2</v>
      </c>
    </row>
    <row r="565" spans="1:45">
      <c r="A565" s="237"/>
      <c r="B565" s="234"/>
      <c r="C565" s="235"/>
      <c r="D565" s="239"/>
      <c r="E565" s="231"/>
      <c r="F565" s="232"/>
      <c r="G565" s="232"/>
      <c r="H565" s="232"/>
      <c r="I565" s="232"/>
      <c r="J565" s="232"/>
      <c r="K565" s="232"/>
      <c r="L565" s="232"/>
      <c r="M565" s="232"/>
      <c r="N565" s="232"/>
      <c r="O565" s="232"/>
      <c r="P565" s="232"/>
      <c r="Q565" s="232"/>
      <c r="R565" s="232"/>
      <c r="S565" s="232"/>
      <c r="T565" s="232"/>
      <c r="U565" s="232"/>
      <c r="V565" s="232"/>
      <c r="W565" s="232"/>
      <c r="X565" s="232"/>
      <c r="Y565" s="232"/>
      <c r="Z565" s="232"/>
      <c r="AA565" s="232"/>
      <c r="AB565" s="232"/>
      <c r="AC565" s="232"/>
      <c r="AD565" s="232"/>
      <c r="AE565" s="232"/>
      <c r="AF565" s="232"/>
      <c r="AG565" s="232"/>
      <c r="AH565" s="232"/>
      <c r="AI565" s="232"/>
      <c r="AJ565" s="232"/>
      <c r="AK565" s="232"/>
      <c r="AL565" s="232"/>
      <c r="AM565" s="232"/>
      <c r="AN565" s="232"/>
      <c r="AO565" s="232"/>
      <c r="AP565" s="232"/>
      <c r="AQ565" s="232"/>
      <c r="AR565" s="232"/>
      <c r="AS565" s="226">
        <v>2</v>
      </c>
    </row>
    <row r="566" spans="1:45">
      <c r="A566" s="237"/>
      <c r="B566" s="228">
        <v>1</v>
      </c>
      <c r="C566" s="240">
        <v>1</v>
      </c>
      <c r="D566" s="257">
        <v>1.05</v>
      </c>
      <c r="E566" s="231"/>
      <c r="F566" s="232"/>
      <c r="G566" s="232"/>
      <c r="H566" s="232"/>
      <c r="I566" s="232"/>
      <c r="J566" s="232"/>
      <c r="K566" s="232"/>
      <c r="L566" s="232"/>
      <c r="M566" s="232"/>
      <c r="N566" s="232"/>
      <c r="O566" s="232"/>
      <c r="P566" s="232"/>
      <c r="Q566" s="232"/>
      <c r="R566" s="232"/>
      <c r="S566" s="232"/>
      <c r="T566" s="232"/>
      <c r="U566" s="232"/>
      <c r="V566" s="232"/>
      <c r="W566" s="232"/>
      <c r="X566" s="232"/>
      <c r="Y566" s="232"/>
      <c r="Z566" s="232"/>
      <c r="AA566" s="232"/>
      <c r="AB566" s="232"/>
      <c r="AC566" s="232"/>
      <c r="AD566" s="232"/>
      <c r="AE566" s="232"/>
      <c r="AF566" s="232"/>
      <c r="AG566" s="232"/>
      <c r="AH566" s="232"/>
      <c r="AI566" s="232"/>
      <c r="AJ566" s="232"/>
      <c r="AK566" s="232"/>
      <c r="AL566" s="232"/>
      <c r="AM566" s="232"/>
      <c r="AN566" s="232"/>
      <c r="AO566" s="232"/>
      <c r="AP566" s="232"/>
      <c r="AQ566" s="232"/>
      <c r="AR566" s="232"/>
      <c r="AS566" s="226">
        <v>1</v>
      </c>
    </row>
    <row r="567" spans="1:45">
      <c r="A567" s="237"/>
      <c r="B567" s="234">
        <v>1</v>
      </c>
      <c r="C567" s="235">
        <v>2</v>
      </c>
      <c r="D567" s="258">
        <v>1.08</v>
      </c>
      <c r="E567" s="231"/>
      <c r="F567" s="232"/>
      <c r="G567" s="232"/>
      <c r="H567" s="232"/>
      <c r="I567" s="232"/>
      <c r="J567" s="232"/>
      <c r="K567" s="232"/>
      <c r="L567" s="232"/>
      <c r="M567" s="232"/>
      <c r="N567" s="232"/>
      <c r="O567" s="232"/>
      <c r="P567" s="232"/>
      <c r="Q567" s="232"/>
      <c r="R567" s="232"/>
      <c r="S567" s="232"/>
      <c r="T567" s="232"/>
      <c r="U567" s="232"/>
      <c r="V567" s="232"/>
      <c r="W567" s="232"/>
      <c r="X567" s="232"/>
      <c r="Y567" s="232"/>
      <c r="Z567" s="232"/>
      <c r="AA567" s="232"/>
      <c r="AB567" s="232"/>
      <c r="AC567" s="232"/>
      <c r="AD567" s="232"/>
      <c r="AE567" s="232"/>
      <c r="AF567" s="232"/>
      <c r="AG567" s="232"/>
      <c r="AH567" s="232"/>
      <c r="AI567" s="232"/>
      <c r="AJ567" s="232"/>
      <c r="AK567" s="232"/>
      <c r="AL567" s="232"/>
      <c r="AM567" s="232"/>
      <c r="AN567" s="232"/>
      <c r="AO567" s="232"/>
      <c r="AP567" s="232"/>
      <c r="AQ567" s="232"/>
      <c r="AR567" s="232"/>
      <c r="AS567" s="226">
        <v>7</v>
      </c>
    </row>
    <row r="568" spans="1:45">
      <c r="A568" s="237"/>
      <c r="B568" s="246" t="s">
        <v>142</v>
      </c>
      <c r="C568" s="247"/>
      <c r="D568" s="259">
        <v>1.0649999999999999</v>
      </c>
      <c r="E568" s="231"/>
      <c r="F568" s="232"/>
      <c r="G568" s="232"/>
      <c r="H568" s="232"/>
      <c r="I568" s="232"/>
      <c r="J568" s="232"/>
      <c r="K568" s="232"/>
      <c r="L568" s="232"/>
      <c r="M568" s="232"/>
      <c r="N568" s="232"/>
      <c r="O568" s="232"/>
      <c r="P568" s="232"/>
      <c r="Q568" s="232"/>
      <c r="R568" s="232"/>
      <c r="S568" s="232"/>
      <c r="T568" s="232"/>
      <c r="U568" s="232"/>
      <c r="V568" s="232"/>
      <c r="W568" s="232"/>
      <c r="X568" s="232"/>
      <c r="Y568" s="232"/>
      <c r="Z568" s="232"/>
      <c r="AA568" s="232"/>
      <c r="AB568" s="232"/>
      <c r="AC568" s="232"/>
      <c r="AD568" s="232"/>
      <c r="AE568" s="232"/>
      <c r="AF568" s="232"/>
      <c r="AG568" s="232"/>
      <c r="AH568" s="232"/>
      <c r="AI568" s="232"/>
      <c r="AJ568" s="232"/>
      <c r="AK568" s="232"/>
      <c r="AL568" s="232"/>
      <c r="AM568" s="232"/>
      <c r="AN568" s="232"/>
      <c r="AO568" s="232"/>
      <c r="AP568" s="232"/>
      <c r="AQ568" s="232"/>
      <c r="AR568" s="232"/>
      <c r="AS568" s="226">
        <v>16</v>
      </c>
    </row>
    <row r="569" spans="1:45">
      <c r="A569" s="237"/>
      <c r="B569" s="232" t="s">
        <v>143</v>
      </c>
      <c r="C569" s="237"/>
      <c r="D569" s="260">
        <v>1.0649999999999999</v>
      </c>
      <c r="E569" s="231"/>
      <c r="F569" s="232"/>
      <c r="G569" s="232"/>
      <c r="H569" s="232"/>
      <c r="I569" s="232"/>
      <c r="J569" s="232"/>
      <c r="K569" s="232"/>
      <c r="L569" s="232"/>
      <c r="M569" s="232"/>
      <c r="N569" s="232"/>
      <c r="O569" s="232"/>
      <c r="P569" s="232"/>
      <c r="Q569" s="232"/>
      <c r="R569" s="232"/>
      <c r="S569" s="232"/>
      <c r="T569" s="232"/>
      <c r="U569" s="232"/>
      <c r="V569" s="232"/>
      <c r="W569" s="232"/>
      <c r="X569" s="232"/>
      <c r="Y569" s="232"/>
      <c r="Z569" s="232"/>
      <c r="AA569" s="232"/>
      <c r="AB569" s="232"/>
      <c r="AC569" s="232"/>
      <c r="AD569" s="232"/>
      <c r="AE569" s="232"/>
      <c r="AF569" s="232"/>
      <c r="AG569" s="232"/>
      <c r="AH569" s="232"/>
      <c r="AI569" s="232"/>
      <c r="AJ569" s="232"/>
      <c r="AK569" s="232"/>
      <c r="AL569" s="232"/>
      <c r="AM569" s="232"/>
      <c r="AN569" s="232"/>
      <c r="AO569" s="232"/>
      <c r="AP569" s="232"/>
      <c r="AQ569" s="232"/>
      <c r="AR569" s="232"/>
      <c r="AS569" s="226">
        <v>1.0649999999999999</v>
      </c>
    </row>
    <row r="570" spans="1:45">
      <c r="A570" s="237"/>
      <c r="B570" s="232" t="s">
        <v>144</v>
      </c>
      <c r="C570" s="237"/>
      <c r="D570" s="249">
        <v>2.1213203435596444E-2</v>
      </c>
      <c r="E570" s="231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232"/>
      <c r="AG570" s="232"/>
      <c r="AH570" s="232"/>
      <c r="AI570" s="232"/>
      <c r="AJ570" s="232"/>
      <c r="AK570" s="232"/>
      <c r="AL570" s="232"/>
      <c r="AM570" s="232"/>
      <c r="AN570" s="232"/>
      <c r="AO570" s="232"/>
      <c r="AP570" s="232"/>
      <c r="AQ570" s="232"/>
      <c r="AR570" s="232"/>
      <c r="AS570" s="226">
        <v>13</v>
      </c>
    </row>
    <row r="571" spans="1:45">
      <c r="A571" s="237"/>
      <c r="B571" s="232" t="s">
        <v>93</v>
      </c>
      <c r="C571" s="237"/>
      <c r="D571" s="101">
        <v>1.9918500878494314E-2</v>
      </c>
      <c r="E571" s="231"/>
      <c r="F571" s="232"/>
      <c r="G571" s="232"/>
      <c r="H571" s="232"/>
      <c r="I571" s="232"/>
      <c r="J571" s="232"/>
      <c r="K571" s="232"/>
      <c r="L571" s="232"/>
      <c r="M571" s="232"/>
      <c r="N571" s="232"/>
      <c r="O571" s="232"/>
      <c r="P571" s="232"/>
      <c r="Q571" s="232"/>
      <c r="R571" s="232"/>
      <c r="S571" s="232"/>
      <c r="T571" s="232"/>
      <c r="U571" s="232"/>
      <c r="V571" s="232"/>
      <c r="W571" s="232"/>
      <c r="X571" s="232"/>
      <c r="Y571" s="232"/>
      <c r="Z571" s="232"/>
      <c r="AA571" s="232"/>
      <c r="AB571" s="232"/>
      <c r="AC571" s="232"/>
      <c r="AD571" s="232"/>
      <c r="AE571" s="232"/>
      <c r="AF571" s="232"/>
      <c r="AG571" s="232"/>
      <c r="AH571" s="232"/>
      <c r="AI571" s="232"/>
      <c r="AJ571" s="232"/>
      <c r="AK571" s="232"/>
      <c r="AL571" s="232"/>
      <c r="AM571" s="232"/>
      <c r="AN571" s="232"/>
      <c r="AO571" s="232"/>
      <c r="AP571" s="232"/>
      <c r="AQ571" s="232"/>
      <c r="AR571" s="232"/>
      <c r="AS571" s="250"/>
    </row>
    <row r="572" spans="1:45">
      <c r="A572" s="237"/>
      <c r="B572" s="232" t="s">
        <v>145</v>
      </c>
      <c r="C572" s="237"/>
      <c r="D572" s="101">
        <v>0</v>
      </c>
      <c r="E572" s="231"/>
      <c r="F572" s="232"/>
      <c r="G572" s="232"/>
      <c r="H572" s="232"/>
      <c r="I572" s="232"/>
      <c r="J572" s="232"/>
      <c r="K572" s="232"/>
      <c r="L572" s="232"/>
      <c r="M572" s="232"/>
      <c r="N572" s="232"/>
      <c r="O572" s="232"/>
      <c r="P572" s="232"/>
      <c r="Q572" s="232"/>
      <c r="R572" s="232"/>
      <c r="S572" s="232"/>
      <c r="T572" s="232"/>
      <c r="U572" s="232"/>
      <c r="V572" s="232"/>
      <c r="W572" s="232"/>
      <c r="X572" s="232"/>
      <c r="Y572" s="232"/>
      <c r="Z572" s="232"/>
      <c r="AA572" s="232"/>
      <c r="AB572" s="232"/>
      <c r="AC572" s="232"/>
      <c r="AD572" s="232"/>
      <c r="AE572" s="232"/>
      <c r="AF572" s="232"/>
      <c r="AG572" s="232"/>
      <c r="AH572" s="232"/>
      <c r="AI572" s="232"/>
      <c r="AJ572" s="232"/>
      <c r="AK572" s="232"/>
      <c r="AL572" s="232"/>
      <c r="AM572" s="232"/>
      <c r="AN572" s="232"/>
      <c r="AO572" s="232"/>
      <c r="AP572" s="232"/>
      <c r="AQ572" s="232"/>
      <c r="AR572" s="232"/>
      <c r="AS572" s="250"/>
    </row>
    <row r="573" spans="1:45">
      <c r="A573" s="237"/>
      <c r="B573" s="251" t="s">
        <v>245</v>
      </c>
      <c r="C573" s="252"/>
      <c r="D573" s="253" t="s">
        <v>246</v>
      </c>
      <c r="E573" s="231"/>
      <c r="F573" s="232"/>
      <c r="G573" s="232"/>
      <c r="H573" s="232"/>
      <c r="I573" s="232"/>
      <c r="J573" s="232"/>
      <c r="K573" s="232"/>
      <c r="L573" s="232"/>
      <c r="M573" s="232"/>
      <c r="N573" s="232"/>
      <c r="O573" s="232"/>
      <c r="P573" s="232"/>
      <c r="Q573" s="232"/>
      <c r="R573" s="232"/>
      <c r="S573" s="232"/>
      <c r="T573" s="232"/>
      <c r="U573" s="232"/>
      <c r="V573" s="232"/>
      <c r="W573" s="232"/>
      <c r="X573" s="232"/>
      <c r="Y573" s="232"/>
      <c r="Z573" s="232"/>
      <c r="AA573" s="232"/>
      <c r="AB573" s="232"/>
      <c r="AC573" s="232"/>
      <c r="AD573" s="232"/>
      <c r="AE573" s="232"/>
      <c r="AF573" s="232"/>
      <c r="AG573" s="232"/>
      <c r="AH573" s="232"/>
      <c r="AI573" s="232"/>
      <c r="AJ573" s="232"/>
      <c r="AK573" s="232"/>
      <c r="AL573" s="232"/>
      <c r="AM573" s="232"/>
      <c r="AN573" s="232"/>
      <c r="AO573" s="232"/>
      <c r="AP573" s="232"/>
      <c r="AQ573" s="232"/>
      <c r="AR573" s="232"/>
      <c r="AS573" s="250"/>
    </row>
    <row r="574" spans="1:45">
      <c r="B574" s="254"/>
      <c r="C574" s="246"/>
      <c r="D574" s="255"/>
      <c r="AS574" s="250"/>
    </row>
    <row r="575" spans="1:45" ht="15">
      <c r="B575" s="225" t="s">
        <v>286</v>
      </c>
      <c r="AS575" s="226" t="s">
        <v>147</v>
      </c>
    </row>
    <row r="576" spans="1:45" ht="15">
      <c r="A576" s="256" t="s">
        <v>61</v>
      </c>
      <c r="B576" s="228" t="s">
        <v>113</v>
      </c>
      <c r="C576" s="229" t="s">
        <v>114</v>
      </c>
      <c r="D576" s="230" t="s">
        <v>128</v>
      </c>
      <c r="E576" s="231"/>
      <c r="F576" s="232"/>
      <c r="G576" s="232"/>
      <c r="H576" s="232"/>
      <c r="I576" s="232"/>
      <c r="J576" s="232"/>
      <c r="K576" s="232"/>
      <c r="L576" s="232"/>
      <c r="M576" s="232"/>
      <c r="N576" s="232"/>
      <c r="O576" s="232"/>
      <c r="P576" s="232"/>
      <c r="Q576" s="232"/>
      <c r="R576" s="232"/>
      <c r="S576" s="232"/>
      <c r="T576" s="232"/>
      <c r="U576" s="232"/>
      <c r="V576" s="232"/>
      <c r="W576" s="232"/>
      <c r="X576" s="232"/>
      <c r="Y576" s="232"/>
      <c r="Z576" s="232"/>
      <c r="AA576" s="232"/>
      <c r="AB576" s="232"/>
      <c r="AC576" s="232"/>
      <c r="AD576" s="232"/>
      <c r="AE576" s="232"/>
      <c r="AF576" s="232"/>
      <c r="AG576" s="232"/>
      <c r="AH576" s="232"/>
      <c r="AI576" s="232"/>
      <c r="AJ576" s="232"/>
      <c r="AK576" s="232"/>
      <c r="AL576" s="232"/>
      <c r="AM576" s="232"/>
      <c r="AN576" s="232"/>
      <c r="AO576" s="232"/>
      <c r="AP576" s="232"/>
      <c r="AQ576" s="232"/>
      <c r="AR576" s="232"/>
      <c r="AS576" s="226">
        <v>1</v>
      </c>
    </row>
    <row r="577" spans="1:45">
      <c r="A577" s="237"/>
      <c r="B577" s="234" t="s">
        <v>129</v>
      </c>
      <c r="C577" s="235" t="s">
        <v>129</v>
      </c>
      <c r="D577" s="236" t="s">
        <v>130</v>
      </c>
      <c r="E577" s="231"/>
      <c r="F577" s="232"/>
      <c r="G577" s="232"/>
      <c r="H577" s="232"/>
      <c r="I577" s="232"/>
      <c r="J577" s="232"/>
      <c r="K577" s="232"/>
      <c r="L577" s="232"/>
      <c r="M577" s="232"/>
      <c r="N577" s="232"/>
      <c r="O577" s="232"/>
      <c r="P577" s="232"/>
      <c r="Q577" s="232"/>
      <c r="R577" s="232"/>
      <c r="S577" s="232"/>
      <c r="T577" s="232"/>
      <c r="U577" s="232"/>
      <c r="V577" s="232"/>
      <c r="W577" s="232"/>
      <c r="X577" s="232"/>
      <c r="Y577" s="232"/>
      <c r="Z577" s="232"/>
      <c r="AA577" s="232"/>
      <c r="AB577" s="232"/>
      <c r="AC577" s="232"/>
      <c r="AD577" s="232"/>
      <c r="AE577" s="232"/>
      <c r="AF577" s="232"/>
      <c r="AG577" s="232"/>
      <c r="AH577" s="232"/>
      <c r="AI577" s="232"/>
      <c r="AJ577" s="232"/>
      <c r="AK577" s="232"/>
      <c r="AL577" s="232"/>
      <c r="AM577" s="232"/>
      <c r="AN577" s="232"/>
      <c r="AO577" s="232"/>
      <c r="AP577" s="232"/>
      <c r="AQ577" s="232"/>
      <c r="AR577" s="232"/>
      <c r="AS577" s="226" t="s">
        <v>3</v>
      </c>
    </row>
    <row r="578" spans="1:45">
      <c r="A578" s="237"/>
      <c r="B578" s="234"/>
      <c r="C578" s="235"/>
      <c r="D578" s="238" t="s">
        <v>244</v>
      </c>
      <c r="E578" s="231"/>
      <c r="F578" s="232"/>
      <c r="G578" s="232"/>
      <c r="H578" s="232"/>
      <c r="I578" s="232"/>
      <c r="J578" s="232"/>
      <c r="K578" s="232"/>
      <c r="L578" s="232"/>
      <c r="M578" s="232"/>
      <c r="N578" s="232"/>
      <c r="O578" s="232"/>
      <c r="P578" s="232"/>
      <c r="Q578" s="232"/>
      <c r="R578" s="232"/>
      <c r="S578" s="232"/>
      <c r="T578" s="232"/>
      <c r="U578" s="232"/>
      <c r="V578" s="232"/>
      <c r="W578" s="232"/>
      <c r="X578" s="232"/>
      <c r="Y578" s="232"/>
      <c r="Z578" s="232"/>
      <c r="AA578" s="232"/>
      <c r="AB578" s="232"/>
      <c r="AC578" s="232"/>
      <c r="AD578" s="232"/>
      <c r="AE578" s="232"/>
      <c r="AF578" s="232"/>
      <c r="AG578" s="232"/>
      <c r="AH578" s="232"/>
      <c r="AI578" s="232"/>
      <c r="AJ578" s="232"/>
      <c r="AK578" s="232"/>
      <c r="AL578" s="232"/>
      <c r="AM578" s="232"/>
      <c r="AN578" s="232"/>
      <c r="AO578" s="232"/>
      <c r="AP578" s="232"/>
      <c r="AQ578" s="232"/>
      <c r="AR578" s="232"/>
      <c r="AS578" s="226">
        <v>2</v>
      </c>
    </row>
    <row r="579" spans="1:45">
      <c r="A579" s="237"/>
      <c r="B579" s="234"/>
      <c r="C579" s="235"/>
      <c r="D579" s="239"/>
      <c r="E579" s="231"/>
      <c r="F579" s="232"/>
      <c r="G579" s="232"/>
      <c r="H579" s="232"/>
      <c r="I579" s="232"/>
      <c r="J579" s="232"/>
      <c r="K579" s="232"/>
      <c r="L579" s="232"/>
      <c r="M579" s="232"/>
      <c r="N579" s="232"/>
      <c r="O579" s="232"/>
      <c r="P579" s="232"/>
      <c r="Q579" s="232"/>
      <c r="R579" s="232"/>
      <c r="S579" s="232"/>
      <c r="T579" s="232"/>
      <c r="U579" s="232"/>
      <c r="V579" s="232"/>
      <c r="W579" s="232"/>
      <c r="X579" s="232"/>
      <c r="Y579" s="232"/>
      <c r="Z579" s="232"/>
      <c r="AA579" s="232"/>
      <c r="AB579" s="232"/>
      <c r="AC579" s="232"/>
      <c r="AD579" s="232"/>
      <c r="AE579" s="232"/>
      <c r="AF579" s="232"/>
      <c r="AG579" s="232"/>
      <c r="AH579" s="232"/>
      <c r="AI579" s="232"/>
      <c r="AJ579" s="232"/>
      <c r="AK579" s="232"/>
      <c r="AL579" s="232"/>
      <c r="AM579" s="232"/>
      <c r="AN579" s="232"/>
      <c r="AO579" s="232"/>
      <c r="AP579" s="232"/>
      <c r="AQ579" s="232"/>
      <c r="AR579" s="232"/>
      <c r="AS579" s="226">
        <v>2</v>
      </c>
    </row>
    <row r="580" spans="1:45">
      <c r="A580" s="237"/>
      <c r="B580" s="228">
        <v>1</v>
      </c>
      <c r="C580" s="240">
        <v>1</v>
      </c>
      <c r="D580" s="268" t="s">
        <v>107</v>
      </c>
      <c r="E580" s="231"/>
      <c r="F580" s="232"/>
      <c r="G580" s="232"/>
      <c r="H580" s="232"/>
      <c r="I580" s="232"/>
      <c r="J580" s="232"/>
      <c r="K580" s="232"/>
      <c r="L580" s="232"/>
      <c r="M580" s="232"/>
      <c r="N580" s="232"/>
      <c r="O580" s="232"/>
      <c r="P580" s="232"/>
      <c r="Q580" s="232"/>
      <c r="R580" s="232"/>
      <c r="S580" s="232"/>
      <c r="T580" s="232"/>
      <c r="U580" s="232"/>
      <c r="V580" s="232"/>
      <c r="W580" s="232"/>
      <c r="X580" s="232"/>
      <c r="Y580" s="232"/>
      <c r="Z580" s="232"/>
      <c r="AA580" s="232"/>
      <c r="AB580" s="232"/>
      <c r="AC580" s="232"/>
      <c r="AD580" s="232"/>
      <c r="AE580" s="232"/>
      <c r="AF580" s="232"/>
      <c r="AG580" s="232"/>
      <c r="AH580" s="232"/>
      <c r="AI580" s="232"/>
      <c r="AJ580" s="232"/>
      <c r="AK580" s="232"/>
      <c r="AL580" s="232"/>
      <c r="AM580" s="232"/>
      <c r="AN580" s="232"/>
      <c r="AO580" s="232"/>
      <c r="AP580" s="232"/>
      <c r="AQ580" s="232"/>
      <c r="AR580" s="232"/>
      <c r="AS580" s="226">
        <v>1</v>
      </c>
    </row>
    <row r="581" spans="1:45">
      <c r="A581" s="237"/>
      <c r="B581" s="234">
        <v>1</v>
      </c>
      <c r="C581" s="235">
        <v>2</v>
      </c>
      <c r="D581" s="269" t="s">
        <v>107</v>
      </c>
      <c r="E581" s="231"/>
      <c r="F581" s="232"/>
      <c r="G581" s="232"/>
      <c r="H581" s="232"/>
      <c r="I581" s="232"/>
      <c r="J581" s="232"/>
      <c r="K581" s="232"/>
      <c r="L581" s="232"/>
      <c r="M581" s="232"/>
      <c r="N581" s="232"/>
      <c r="O581" s="232"/>
      <c r="P581" s="232"/>
      <c r="Q581" s="232"/>
      <c r="R581" s="232"/>
      <c r="S581" s="232"/>
      <c r="T581" s="232"/>
      <c r="U581" s="232"/>
      <c r="V581" s="232"/>
      <c r="W581" s="232"/>
      <c r="X581" s="232"/>
      <c r="Y581" s="232"/>
      <c r="Z581" s="232"/>
      <c r="AA581" s="232"/>
      <c r="AB581" s="232"/>
      <c r="AC581" s="232"/>
      <c r="AD581" s="232"/>
      <c r="AE581" s="232"/>
      <c r="AF581" s="232"/>
      <c r="AG581" s="232"/>
      <c r="AH581" s="232"/>
      <c r="AI581" s="232"/>
      <c r="AJ581" s="232"/>
      <c r="AK581" s="232"/>
      <c r="AL581" s="232"/>
      <c r="AM581" s="232"/>
      <c r="AN581" s="232"/>
      <c r="AO581" s="232"/>
      <c r="AP581" s="232"/>
      <c r="AQ581" s="232"/>
      <c r="AR581" s="232"/>
      <c r="AS581" s="226">
        <v>8</v>
      </c>
    </row>
    <row r="582" spans="1:45">
      <c r="A582" s="237"/>
      <c r="B582" s="246" t="s">
        <v>142</v>
      </c>
      <c r="C582" s="247"/>
      <c r="D582" s="259" t="s">
        <v>237</v>
      </c>
      <c r="E582" s="231"/>
      <c r="F582" s="232"/>
      <c r="G582" s="232"/>
      <c r="H582" s="232"/>
      <c r="I582" s="232"/>
      <c r="J582" s="232"/>
      <c r="K582" s="232"/>
      <c r="L582" s="232"/>
      <c r="M582" s="232"/>
      <c r="N582" s="232"/>
      <c r="O582" s="232"/>
      <c r="P582" s="232"/>
      <c r="Q582" s="232"/>
      <c r="R582" s="232"/>
      <c r="S582" s="232"/>
      <c r="T582" s="232"/>
      <c r="U582" s="232"/>
      <c r="V582" s="232"/>
      <c r="W582" s="232"/>
      <c r="X582" s="232"/>
      <c r="Y582" s="232"/>
      <c r="Z582" s="232"/>
      <c r="AA582" s="232"/>
      <c r="AB582" s="232"/>
      <c r="AC582" s="232"/>
      <c r="AD582" s="232"/>
      <c r="AE582" s="232"/>
      <c r="AF582" s="232"/>
      <c r="AG582" s="232"/>
      <c r="AH582" s="232"/>
      <c r="AI582" s="232"/>
      <c r="AJ582" s="232"/>
      <c r="AK582" s="232"/>
      <c r="AL582" s="232"/>
      <c r="AM582" s="232"/>
      <c r="AN582" s="232"/>
      <c r="AO582" s="232"/>
      <c r="AP582" s="232"/>
      <c r="AQ582" s="232"/>
      <c r="AR582" s="232"/>
      <c r="AS582" s="226">
        <v>16</v>
      </c>
    </row>
    <row r="583" spans="1:45">
      <c r="A583" s="237"/>
      <c r="B583" s="232" t="s">
        <v>143</v>
      </c>
      <c r="C583" s="237"/>
      <c r="D583" s="260" t="s">
        <v>237</v>
      </c>
      <c r="E583" s="231"/>
      <c r="F583" s="232"/>
      <c r="G583" s="232"/>
      <c r="H583" s="232"/>
      <c r="I583" s="232"/>
      <c r="J583" s="232"/>
      <c r="K583" s="232"/>
      <c r="L583" s="232"/>
      <c r="M583" s="232"/>
      <c r="N583" s="232"/>
      <c r="O583" s="232"/>
      <c r="P583" s="232"/>
      <c r="Q583" s="232"/>
      <c r="R583" s="232"/>
      <c r="S583" s="232"/>
      <c r="T583" s="232"/>
      <c r="U583" s="232"/>
      <c r="V583" s="232"/>
      <c r="W583" s="232"/>
      <c r="X583" s="232"/>
      <c r="Y583" s="232"/>
      <c r="Z583" s="232"/>
      <c r="AA583" s="232"/>
      <c r="AB583" s="232"/>
      <c r="AC583" s="232"/>
      <c r="AD583" s="232"/>
      <c r="AE583" s="232"/>
      <c r="AF583" s="232"/>
      <c r="AG583" s="232"/>
      <c r="AH583" s="232"/>
      <c r="AI583" s="232"/>
      <c r="AJ583" s="232"/>
      <c r="AK583" s="232"/>
      <c r="AL583" s="232"/>
      <c r="AM583" s="232"/>
      <c r="AN583" s="232"/>
      <c r="AO583" s="232"/>
      <c r="AP583" s="232"/>
      <c r="AQ583" s="232"/>
      <c r="AR583" s="232"/>
      <c r="AS583" s="226" t="s">
        <v>107</v>
      </c>
    </row>
    <row r="584" spans="1:45">
      <c r="A584" s="237"/>
      <c r="B584" s="232" t="s">
        <v>144</v>
      </c>
      <c r="C584" s="237"/>
      <c r="D584" s="249" t="s">
        <v>237</v>
      </c>
      <c r="E584" s="231"/>
      <c r="F584" s="232"/>
      <c r="G584" s="232"/>
      <c r="H584" s="232"/>
      <c r="I584" s="232"/>
      <c r="J584" s="232"/>
      <c r="K584" s="232"/>
      <c r="L584" s="232"/>
      <c r="M584" s="232"/>
      <c r="N584" s="232"/>
      <c r="O584" s="232"/>
      <c r="P584" s="232"/>
      <c r="Q584" s="232"/>
      <c r="R584" s="232"/>
      <c r="S584" s="232"/>
      <c r="T584" s="232"/>
      <c r="U584" s="232"/>
      <c r="V584" s="232"/>
      <c r="W584" s="232"/>
      <c r="X584" s="232"/>
      <c r="Y584" s="232"/>
      <c r="Z584" s="232"/>
      <c r="AA584" s="232"/>
      <c r="AB584" s="232"/>
      <c r="AC584" s="232"/>
      <c r="AD584" s="232"/>
      <c r="AE584" s="232"/>
      <c r="AF584" s="232"/>
      <c r="AG584" s="232"/>
      <c r="AH584" s="232"/>
      <c r="AI584" s="232"/>
      <c r="AJ584" s="232"/>
      <c r="AK584" s="232"/>
      <c r="AL584" s="232"/>
      <c r="AM584" s="232"/>
      <c r="AN584" s="232"/>
      <c r="AO584" s="232"/>
      <c r="AP584" s="232"/>
      <c r="AQ584" s="232"/>
      <c r="AR584" s="232"/>
      <c r="AS584" s="226">
        <v>14</v>
      </c>
    </row>
    <row r="585" spans="1:45">
      <c r="A585" s="237"/>
      <c r="B585" s="232" t="s">
        <v>93</v>
      </c>
      <c r="C585" s="237"/>
      <c r="D585" s="101" t="s">
        <v>237</v>
      </c>
      <c r="E585" s="231"/>
      <c r="F585" s="232"/>
      <c r="G585" s="232"/>
      <c r="H585" s="232"/>
      <c r="I585" s="232"/>
      <c r="J585" s="232"/>
      <c r="K585" s="232"/>
      <c r="L585" s="232"/>
      <c r="M585" s="232"/>
      <c r="N585" s="232"/>
      <c r="O585" s="232"/>
      <c r="P585" s="232"/>
      <c r="Q585" s="232"/>
      <c r="R585" s="232"/>
      <c r="S585" s="232"/>
      <c r="T585" s="232"/>
      <c r="U585" s="232"/>
      <c r="V585" s="232"/>
      <c r="W585" s="232"/>
      <c r="X585" s="232"/>
      <c r="Y585" s="232"/>
      <c r="Z585" s="232"/>
      <c r="AA585" s="232"/>
      <c r="AB585" s="232"/>
      <c r="AC585" s="232"/>
      <c r="AD585" s="232"/>
      <c r="AE585" s="232"/>
      <c r="AF585" s="232"/>
      <c r="AG585" s="232"/>
      <c r="AH585" s="232"/>
      <c r="AI585" s="232"/>
      <c r="AJ585" s="232"/>
      <c r="AK585" s="232"/>
      <c r="AL585" s="232"/>
      <c r="AM585" s="232"/>
      <c r="AN585" s="232"/>
      <c r="AO585" s="232"/>
      <c r="AP585" s="232"/>
      <c r="AQ585" s="232"/>
      <c r="AR585" s="232"/>
      <c r="AS585" s="250"/>
    </row>
    <row r="586" spans="1:45">
      <c r="A586" s="237"/>
      <c r="B586" s="232" t="s">
        <v>145</v>
      </c>
      <c r="C586" s="237"/>
      <c r="D586" s="101" t="s">
        <v>237</v>
      </c>
      <c r="E586" s="231"/>
      <c r="F586" s="232"/>
      <c r="G586" s="232"/>
      <c r="H586" s="232"/>
      <c r="I586" s="232"/>
      <c r="J586" s="232"/>
      <c r="K586" s="232"/>
      <c r="L586" s="232"/>
      <c r="M586" s="232"/>
      <c r="N586" s="232"/>
      <c r="O586" s="232"/>
      <c r="P586" s="232"/>
      <c r="Q586" s="232"/>
      <c r="R586" s="232"/>
      <c r="S586" s="232"/>
      <c r="T586" s="232"/>
      <c r="U586" s="232"/>
      <c r="V586" s="232"/>
      <c r="W586" s="232"/>
      <c r="X586" s="232"/>
      <c r="Y586" s="232"/>
      <c r="Z586" s="232"/>
      <c r="AA586" s="232"/>
      <c r="AB586" s="232"/>
      <c r="AC586" s="232"/>
      <c r="AD586" s="232"/>
      <c r="AE586" s="232"/>
      <c r="AF586" s="232"/>
      <c r="AG586" s="232"/>
      <c r="AH586" s="232"/>
      <c r="AI586" s="232"/>
      <c r="AJ586" s="232"/>
      <c r="AK586" s="232"/>
      <c r="AL586" s="232"/>
      <c r="AM586" s="232"/>
      <c r="AN586" s="232"/>
      <c r="AO586" s="232"/>
      <c r="AP586" s="232"/>
      <c r="AQ586" s="232"/>
      <c r="AR586" s="232"/>
      <c r="AS586" s="250"/>
    </row>
    <row r="587" spans="1:45">
      <c r="A587" s="237"/>
      <c r="B587" s="251" t="s">
        <v>245</v>
      </c>
      <c r="C587" s="252"/>
      <c r="D587" s="253" t="s">
        <v>246</v>
      </c>
      <c r="E587" s="231"/>
      <c r="F587" s="232"/>
      <c r="G587" s="232"/>
      <c r="H587" s="232"/>
      <c r="I587" s="232"/>
      <c r="J587" s="232"/>
      <c r="K587" s="232"/>
      <c r="L587" s="232"/>
      <c r="M587" s="232"/>
      <c r="N587" s="232"/>
      <c r="O587" s="232"/>
      <c r="P587" s="232"/>
      <c r="Q587" s="232"/>
      <c r="R587" s="232"/>
      <c r="S587" s="232"/>
      <c r="T587" s="232"/>
      <c r="U587" s="232"/>
      <c r="V587" s="232"/>
      <c r="W587" s="232"/>
      <c r="X587" s="232"/>
      <c r="Y587" s="232"/>
      <c r="Z587" s="232"/>
      <c r="AA587" s="232"/>
      <c r="AB587" s="232"/>
      <c r="AC587" s="232"/>
      <c r="AD587" s="232"/>
      <c r="AE587" s="232"/>
      <c r="AF587" s="232"/>
      <c r="AG587" s="232"/>
      <c r="AH587" s="232"/>
      <c r="AI587" s="232"/>
      <c r="AJ587" s="232"/>
      <c r="AK587" s="232"/>
      <c r="AL587" s="232"/>
      <c r="AM587" s="232"/>
      <c r="AN587" s="232"/>
      <c r="AO587" s="232"/>
      <c r="AP587" s="232"/>
      <c r="AQ587" s="232"/>
      <c r="AR587" s="232"/>
      <c r="AS587" s="250"/>
    </row>
    <row r="588" spans="1:45">
      <c r="B588" s="254"/>
      <c r="C588" s="246"/>
      <c r="D588" s="255"/>
      <c r="AS588" s="250"/>
    </row>
    <row r="589" spans="1:45" ht="15">
      <c r="B589" s="225" t="s">
        <v>287</v>
      </c>
      <c r="AS589" s="226" t="s">
        <v>147</v>
      </c>
    </row>
    <row r="590" spans="1:45" ht="15">
      <c r="A590" s="256" t="s">
        <v>62</v>
      </c>
      <c r="B590" s="228" t="s">
        <v>113</v>
      </c>
      <c r="C590" s="229" t="s">
        <v>114</v>
      </c>
      <c r="D590" s="230" t="s">
        <v>128</v>
      </c>
      <c r="E590" s="231"/>
      <c r="F590" s="232"/>
      <c r="G590" s="232"/>
      <c r="H590" s="232"/>
      <c r="I590" s="232"/>
      <c r="J590" s="232"/>
      <c r="K590" s="232"/>
      <c r="L590" s="232"/>
      <c r="M590" s="232"/>
      <c r="N590" s="232"/>
      <c r="O590" s="232"/>
      <c r="P590" s="232"/>
      <c r="Q590" s="232"/>
      <c r="R590" s="232"/>
      <c r="S590" s="232"/>
      <c r="T590" s="232"/>
      <c r="U590" s="232"/>
      <c r="V590" s="232"/>
      <c r="W590" s="232"/>
      <c r="X590" s="232"/>
      <c r="Y590" s="232"/>
      <c r="Z590" s="232"/>
      <c r="AA590" s="232"/>
      <c r="AB590" s="232"/>
      <c r="AC590" s="232"/>
      <c r="AD590" s="232"/>
      <c r="AE590" s="232"/>
      <c r="AF590" s="232"/>
      <c r="AG590" s="232"/>
      <c r="AH590" s="232"/>
      <c r="AI590" s="232"/>
      <c r="AJ590" s="232"/>
      <c r="AK590" s="232"/>
      <c r="AL590" s="232"/>
      <c r="AM590" s="232"/>
      <c r="AN590" s="232"/>
      <c r="AO590" s="232"/>
      <c r="AP590" s="232"/>
      <c r="AQ590" s="232"/>
      <c r="AR590" s="232"/>
      <c r="AS590" s="226">
        <v>1</v>
      </c>
    </row>
    <row r="591" spans="1:45">
      <c r="A591" s="237"/>
      <c r="B591" s="234" t="s">
        <v>129</v>
      </c>
      <c r="C591" s="235" t="s">
        <v>129</v>
      </c>
      <c r="D591" s="236" t="s">
        <v>130</v>
      </c>
      <c r="E591" s="231"/>
      <c r="F591" s="232"/>
      <c r="G591" s="232"/>
      <c r="H591" s="232"/>
      <c r="I591" s="232"/>
      <c r="J591" s="232"/>
      <c r="K591" s="232"/>
      <c r="L591" s="232"/>
      <c r="M591" s="232"/>
      <c r="N591" s="232"/>
      <c r="O591" s="232"/>
      <c r="P591" s="232"/>
      <c r="Q591" s="232"/>
      <c r="R591" s="232"/>
      <c r="S591" s="232"/>
      <c r="T591" s="232"/>
      <c r="U591" s="232"/>
      <c r="V591" s="232"/>
      <c r="W591" s="232"/>
      <c r="X591" s="232"/>
      <c r="Y591" s="232"/>
      <c r="Z591" s="232"/>
      <c r="AA591" s="232"/>
      <c r="AB591" s="232"/>
      <c r="AC591" s="232"/>
      <c r="AD591" s="232"/>
      <c r="AE591" s="232"/>
      <c r="AF591" s="232"/>
      <c r="AG591" s="232"/>
      <c r="AH591" s="232"/>
      <c r="AI591" s="232"/>
      <c r="AJ591" s="232"/>
      <c r="AK591" s="232"/>
      <c r="AL591" s="232"/>
      <c r="AM591" s="232"/>
      <c r="AN591" s="232"/>
      <c r="AO591" s="232"/>
      <c r="AP591" s="232"/>
      <c r="AQ591" s="232"/>
      <c r="AR591" s="232"/>
      <c r="AS591" s="226" t="s">
        <v>3</v>
      </c>
    </row>
    <row r="592" spans="1:45">
      <c r="A592" s="237"/>
      <c r="B592" s="234"/>
      <c r="C592" s="235"/>
      <c r="D592" s="238" t="s">
        <v>244</v>
      </c>
      <c r="E592" s="231"/>
      <c r="F592" s="232"/>
      <c r="G592" s="232"/>
      <c r="H592" s="232"/>
      <c r="I592" s="232"/>
      <c r="J592" s="232"/>
      <c r="K592" s="232"/>
      <c r="L592" s="232"/>
      <c r="M592" s="232"/>
      <c r="N592" s="232"/>
      <c r="O592" s="232"/>
      <c r="P592" s="232"/>
      <c r="Q592" s="232"/>
      <c r="R592" s="232"/>
      <c r="S592" s="232"/>
      <c r="T592" s="232"/>
      <c r="U592" s="232"/>
      <c r="V592" s="232"/>
      <c r="W592" s="232"/>
      <c r="X592" s="232"/>
      <c r="Y592" s="232"/>
      <c r="Z592" s="232"/>
      <c r="AA592" s="232"/>
      <c r="AB592" s="232"/>
      <c r="AC592" s="232"/>
      <c r="AD592" s="232"/>
      <c r="AE592" s="232"/>
      <c r="AF592" s="232"/>
      <c r="AG592" s="232"/>
      <c r="AH592" s="232"/>
      <c r="AI592" s="232"/>
      <c r="AJ592" s="232"/>
      <c r="AK592" s="232"/>
      <c r="AL592" s="232"/>
      <c r="AM592" s="232"/>
      <c r="AN592" s="232"/>
      <c r="AO592" s="232"/>
      <c r="AP592" s="232"/>
      <c r="AQ592" s="232"/>
      <c r="AR592" s="232"/>
      <c r="AS592" s="226">
        <v>2</v>
      </c>
    </row>
    <row r="593" spans="1:45">
      <c r="A593" s="237"/>
      <c r="B593" s="234"/>
      <c r="C593" s="235"/>
      <c r="D593" s="239"/>
      <c r="E593" s="231"/>
      <c r="F593" s="232"/>
      <c r="G593" s="232"/>
      <c r="H593" s="232"/>
      <c r="I593" s="232"/>
      <c r="J593" s="232"/>
      <c r="K593" s="232"/>
      <c r="L593" s="232"/>
      <c r="M593" s="232"/>
      <c r="N593" s="232"/>
      <c r="O593" s="232"/>
      <c r="P593" s="232"/>
      <c r="Q593" s="232"/>
      <c r="R593" s="232"/>
      <c r="S593" s="232"/>
      <c r="T593" s="232"/>
      <c r="U593" s="232"/>
      <c r="V593" s="232"/>
      <c r="W593" s="232"/>
      <c r="X593" s="232"/>
      <c r="Y593" s="232"/>
      <c r="Z593" s="232"/>
      <c r="AA593" s="232"/>
      <c r="AB593" s="232"/>
      <c r="AC593" s="232"/>
      <c r="AD593" s="232"/>
      <c r="AE593" s="232"/>
      <c r="AF593" s="232"/>
      <c r="AG593" s="232"/>
      <c r="AH593" s="232"/>
      <c r="AI593" s="232"/>
      <c r="AJ593" s="232"/>
      <c r="AK593" s="232"/>
      <c r="AL593" s="232"/>
      <c r="AM593" s="232"/>
      <c r="AN593" s="232"/>
      <c r="AO593" s="232"/>
      <c r="AP593" s="232"/>
      <c r="AQ593" s="232"/>
      <c r="AR593" s="232"/>
      <c r="AS593" s="226">
        <v>2</v>
      </c>
    </row>
    <row r="594" spans="1:45">
      <c r="A594" s="237"/>
      <c r="B594" s="228">
        <v>1</v>
      </c>
      <c r="C594" s="240">
        <v>1</v>
      </c>
      <c r="D594" s="257">
        <v>0.28999999999999998</v>
      </c>
      <c r="E594" s="231"/>
      <c r="F594" s="232"/>
      <c r="G594" s="232"/>
      <c r="H594" s="232"/>
      <c r="I594" s="232"/>
      <c r="J594" s="232"/>
      <c r="K594" s="232"/>
      <c r="L594" s="232"/>
      <c r="M594" s="232"/>
      <c r="N594" s="232"/>
      <c r="O594" s="232"/>
      <c r="P594" s="232"/>
      <c r="Q594" s="232"/>
      <c r="R594" s="232"/>
      <c r="S594" s="232"/>
      <c r="T594" s="232"/>
      <c r="U594" s="232"/>
      <c r="V594" s="232"/>
      <c r="W594" s="232"/>
      <c r="X594" s="232"/>
      <c r="Y594" s="232"/>
      <c r="Z594" s="232"/>
      <c r="AA594" s="232"/>
      <c r="AB594" s="232"/>
      <c r="AC594" s="232"/>
      <c r="AD594" s="232"/>
      <c r="AE594" s="232"/>
      <c r="AF594" s="232"/>
      <c r="AG594" s="232"/>
      <c r="AH594" s="232"/>
      <c r="AI594" s="232"/>
      <c r="AJ594" s="232"/>
      <c r="AK594" s="232"/>
      <c r="AL594" s="232"/>
      <c r="AM594" s="232"/>
      <c r="AN594" s="232"/>
      <c r="AO594" s="232"/>
      <c r="AP594" s="232"/>
      <c r="AQ594" s="232"/>
      <c r="AR594" s="232"/>
      <c r="AS594" s="226">
        <v>1</v>
      </c>
    </row>
    <row r="595" spans="1:45">
      <c r="A595" s="237"/>
      <c r="B595" s="234">
        <v>1</v>
      </c>
      <c r="C595" s="235">
        <v>2</v>
      </c>
      <c r="D595" s="258">
        <v>0.27</v>
      </c>
      <c r="E595" s="231"/>
      <c r="F595" s="232"/>
      <c r="G595" s="232"/>
      <c r="H595" s="232"/>
      <c r="I595" s="232"/>
      <c r="J595" s="232"/>
      <c r="K595" s="232"/>
      <c r="L595" s="232"/>
      <c r="M595" s="232"/>
      <c r="N595" s="232"/>
      <c r="O595" s="232"/>
      <c r="P595" s="232"/>
      <c r="Q595" s="232"/>
      <c r="R595" s="232"/>
      <c r="S595" s="232"/>
      <c r="T595" s="232"/>
      <c r="U595" s="232"/>
      <c r="V595" s="232"/>
      <c r="W595" s="232"/>
      <c r="X595" s="232"/>
      <c r="Y595" s="232"/>
      <c r="Z595" s="232"/>
      <c r="AA595" s="232"/>
      <c r="AB595" s="232"/>
      <c r="AC595" s="232"/>
      <c r="AD595" s="232"/>
      <c r="AE595" s="232"/>
      <c r="AF595" s="232"/>
      <c r="AG595" s="232"/>
      <c r="AH595" s="232"/>
      <c r="AI595" s="232"/>
      <c r="AJ595" s="232"/>
      <c r="AK595" s="232"/>
      <c r="AL595" s="232"/>
      <c r="AM595" s="232"/>
      <c r="AN595" s="232"/>
      <c r="AO595" s="232"/>
      <c r="AP595" s="232"/>
      <c r="AQ595" s="232"/>
      <c r="AR595" s="232"/>
      <c r="AS595" s="226">
        <v>9</v>
      </c>
    </row>
    <row r="596" spans="1:45">
      <c r="A596" s="237"/>
      <c r="B596" s="246" t="s">
        <v>142</v>
      </c>
      <c r="C596" s="247"/>
      <c r="D596" s="259">
        <v>0.28000000000000003</v>
      </c>
      <c r="E596" s="231"/>
      <c r="F596" s="232"/>
      <c r="G596" s="232"/>
      <c r="H596" s="232"/>
      <c r="I596" s="232"/>
      <c r="J596" s="232"/>
      <c r="K596" s="232"/>
      <c r="L596" s="232"/>
      <c r="M596" s="232"/>
      <c r="N596" s="232"/>
      <c r="O596" s="232"/>
      <c r="P596" s="232"/>
      <c r="Q596" s="232"/>
      <c r="R596" s="232"/>
      <c r="S596" s="232"/>
      <c r="T596" s="232"/>
      <c r="U596" s="232"/>
      <c r="V596" s="232"/>
      <c r="W596" s="232"/>
      <c r="X596" s="232"/>
      <c r="Y596" s="232"/>
      <c r="Z596" s="232"/>
      <c r="AA596" s="232"/>
      <c r="AB596" s="232"/>
      <c r="AC596" s="232"/>
      <c r="AD596" s="232"/>
      <c r="AE596" s="232"/>
      <c r="AF596" s="232"/>
      <c r="AG596" s="232"/>
      <c r="AH596" s="232"/>
      <c r="AI596" s="232"/>
      <c r="AJ596" s="232"/>
      <c r="AK596" s="232"/>
      <c r="AL596" s="232"/>
      <c r="AM596" s="232"/>
      <c r="AN596" s="232"/>
      <c r="AO596" s="232"/>
      <c r="AP596" s="232"/>
      <c r="AQ596" s="232"/>
      <c r="AR596" s="232"/>
      <c r="AS596" s="226">
        <v>16</v>
      </c>
    </row>
    <row r="597" spans="1:45">
      <c r="A597" s="237"/>
      <c r="B597" s="232" t="s">
        <v>143</v>
      </c>
      <c r="C597" s="237"/>
      <c r="D597" s="260">
        <v>0.28000000000000003</v>
      </c>
      <c r="E597" s="231"/>
      <c r="F597" s="232"/>
      <c r="G597" s="232"/>
      <c r="H597" s="232"/>
      <c r="I597" s="232"/>
      <c r="J597" s="232"/>
      <c r="K597" s="232"/>
      <c r="L597" s="232"/>
      <c r="M597" s="232"/>
      <c r="N597" s="232"/>
      <c r="O597" s="232"/>
      <c r="P597" s="232"/>
      <c r="Q597" s="232"/>
      <c r="R597" s="232"/>
      <c r="S597" s="232"/>
      <c r="T597" s="232"/>
      <c r="U597" s="232"/>
      <c r="V597" s="232"/>
      <c r="W597" s="232"/>
      <c r="X597" s="232"/>
      <c r="Y597" s="232"/>
      <c r="Z597" s="232"/>
      <c r="AA597" s="232"/>
      <c r="AB597" s="232"/>
      <c r="AC597" s="232"/>
      <c r="AD597" s="232"/>
      <c r="AE597" s="232"/>
      <c r="AF597" s="232"/>
      <c r="AG597" s="232"/>
      <c r="AH597" s="232"/>
      <c r="AI597" s="232"/>
      <c r="AJ597" s="232"/>
      <c r="AK597" s="232"/>
      <c r="AL597" s="232"/>
      <c r="AM597" s="232"/>
      <c r="AN597" s="232"/>
      <c r="AO597" s="232"/>
      <c r="AP597" s="232"/>
      <c r="AQ597" s="232"/>
      <c r="AR597" s="232"/>
      <c r="AS597" s="226">
        <v>0.28000000000000003</v>
      </c>
    </row>
    <row r="598" spans="1:45">
      <c r="A598" s="237"/>
      <c r="B598" s="232" t="s">
        <v>144</v>
      </c>
      <c r="C598" s="237"/>
      <c r="D598" s="249">
        <v>1.4142135623730925E-2</v>
      </c>
      <c r="E598" s="231"/>
      <c r="F598" s="232"/>
      <c r="G598" s="232"/>
      <c r="H598" s="232"/>
      <c r="I598" s="232"/>
      <c r="J598" s="232"/>
      <c r="K598" s="232"/>
      <c r="L598" s="232"/>
      <c r="M598" s="232"/>
      <c r="N598" s="232"/>
      <c r="O598" s="232"/>
      <c r="P598" s="232"/>
      <c r="Q598" s="232"/>
      <c r="R598" s="232"/>
      <c r="S598" s="232"/>
      <c r="T598" s="232"/>
      <c r="U598" s="232"/>
      <c r="V598" s="232"/>
      <c r="W598" s="232"/>
      <c r="X598" s="232"/>
      <c r="Y598" s="232"/>
      <c r="Z598" s="232"/>
      <c r="AA598" s="232"/>
      <c r="AB598" s="232"/>
      <c r="AC598" s="232"/>
      <c r="AD598" s="232"/>
      <c r="AE598" s="232"/>
      <c r="AF598" s="232"/>
      <c r="AG598" s="232"/>
      <c r="AH598" s="232"/>
      <c r="AI598" s="232"/>
      <c r="AJ598" s="232"/>
      <c r="AK598" s="232"/>
      <c r="AL598" s="232"/>
      <c r="AM598" s="232"/>
      <c r="AN598" s="232"/>
      <c r="AO598" s="232"/>
      <c r="AP598" s="232"/>
      <c r="AQ598" s="232"/>
      <c r="AR598" s="232"/>
      <c r="AS598" s="226">
        <v>15</v>
      </c>
    </row>
    <row r="599" spans="1:45">
      <c r="A599" s="237"/>
      <c r="B599" s="232" t="s">
        <v>93</v>
      </c>
      <c r="C599" s="237"/>
      <c r="D599" s="101">
        <v>5.0507627227610444E-2</v>
      </c>
      <c r="E599" s="231"/>
      <c r="F599" s="232"/>
      <c r="G599" s="232"/>
      <c r="H599" s="232"/>
      <c r="I599" s="232"/>
      <c r="J599" s="232"/>
      <c r="K599" s="232"/>
      <c r="L599" s="232"/>
      <c r="M599" s="232"/>
      <c r="N599" s="232"/>
      <c r="O599" s="232"/>
      <c r="P599" s="232"/>
      <c r="Q599" s="232"/>
      <c r="R599" s="232"/>
      <c r="S599" s="232"/>
      <c r="T599" s="232"/>
      <c r="U599" s="232"/>
      <c r="V599" s="232"/>
      <c r="W599" s="232"/>
      <c r="X599" s="232"/>
      <c r="Y599" s="232"/>
      <c r="Z599" s="232"/>
      <c r="AA599" s="232"/>
      <c r="AB599" s="232"/>
      <c r="AC599" s="232"/>
      <c r="AD599" s="232"/>
      <c r="AE599" s="232"/>
      <c r="AF599" s="232"/>
      <c r="AG599" s="232"/>
      <c r="AH599" s="232"/>
      <c r="AI599" s="232"/>
      <c r="AJ599" s="232"/>
      <c r="AK599" s="232"/>
      <c r="AL599" s="232"/>
      <c r="AM599" s="232"/>
      <c r="AN599" s="232"/>
      <c r="AO599" s="232"/>
      <c r="AP599" s="232"/>
      <c r="AQ599" s="232"/>
      <c r="AR599" s="232"/>
      <c r="AS599" s="250"/>
    </row>
    <row r="600" spans="1:45">
      <c r="A600" s="237"/>
      <c r="B600" s="232" t="s">
        <v>145</v>
      </c>
      <c r="C600" s="237"/>
      <c r="D600" s="101">
        <v>0</v>
      </c>
      <c r="E600" s="231"/>
      <c r="F600" s="232"/>
      <c r="G600" s="232"/>
      <c r="H600" s="232"/>
      <c r="I600" s="232"/>
      <c r="J600" s="232"/>
      <c r="K600" s="232"/>
      <c r="L600" s="232"/>
      <c r="M600" s="232"/>
      <c r="N600" s="232"/>
      <c r="O600" s="232"/>
      <c r="P600" s="232"/>
      <c r="Q600" s="232"/>
      <c r="R600" s="232"/>
      <c r="S600" s="232"/>
      <c r="T600" s="232"/>
      <c r="U600" s="232"/>
      <c r="V600" s="232"/>
      <c r="W600" s="232"/>
      <c r="X600" s="232"/>
      <c r="Y600" s="232"/>
      <c r="Z600" s="232"/>
      <c r="AA600" s="232"/>
      <c r="AB600" s="232"/>
      <c r="AC600" s="232"/>
      <c r="AD600" s="232"/>
      <c r="AE600" s="232"/>
      <c r="AF600" s="232"/>
      <c r="AG600" s="232"/>
      <c r="AH600" s="232"/>
      <c r="AI600" s="232"/>
      <c r="AJ600" s="232"/>
      <c r="AK600" s="232"/>
      <c r="AL600" s="232"/>
      <c r="AM600" s="232"/>
      <c r="AN600" s="232"/>
      <c r="AO600" s="232"/>
      <c r="AP600" s="232"/>
      <c r="AQ600" s="232"/>
      <c r="AR600" s="232"/>
      <c r="AS600" s="250"/>
    </row>
    <row r="601" spans="1:45">
      <c r="A601" s="237"/>
      <c r="B601" s="251" t="s">
        <v>245</v>
      </c>
      <c r="C601" s="252"/>
      <c r="D601" s="253" t="s">
        <v>246</v>
      </c>
      <c r="E601" s="231"/>
      <c r="F601" s="232"/>
      <c r="G601" s="232"/>
      <c r="H601" s="232"/>
      <c r="I601" s="232"/>
      <c r="J601" s="232"/>
      <c r="K601" s="232"/>
      <c r="L601" s="232"/>
      <c r="M601" s="232"/>
      <c r="N601" s="232"/>
      <c r="O601" s="232"/>
      <c r="P601" s="232"/>
      <c r="Q601" s="232"/>
      <c r="R601" s="232"/>
      <c r="S601" s="232"/>
      <c r="T601" s="232"/>
      <c r="U601" s="232"/>
      <c r="V601" s="232"/>
      <c r="W601" s="232"/>
      <c r="X601" s="232"/>
      <c r="Y601" s="232"/>
      <c r="Z601" s="232"/>
      <c r="AA601" s="232"/>
      <c r="AB601" s="232"/>
      <c r="AC601" s="232"/>
      <c r="AD601" s="232"/>
      <c r="AE601" s="232"/>
      <c r="AF601" s="232"/>
      <c r="AG601" s="232"/>
      <c r="AH601" s="232"/>
      <c r="AI601" s="232"/>
      <c r="AJ601" s="232"/>
      <c r="AK601" s="232"/>
      <c r="AL601" s="232"/>
      <c r="AM601" s="232"/>
      <c r="AN601" s="232"/>
      <c r="AO601" s="232"/>
      <c r="AP601" s="232"/>
      <c r="AQ601" s="232"/>
      <c r="AR601" s="232"/>
      <c r="AS601" s="250"/>
    </row>
    <row r="602" spans="1:45">
      <c r="B602" s="254"/>
      <c r="C602" s="246"/>
      <c r="D602" s="255"/>
      <c r="AS602" s="250"/>
    </row>
    <row r="603" spans="1:45" ht="15">
      <c r="B603" s="225" t="s">
        <v>288</v>
      </c>
      <c r="AS603" s="226" t="s">
        <v>147</v>
      </c>
    </row>
    <row r="604" spans="1:45" ht="15">
      <c r="A604" s="256" t="s">
        <v>32</v>
      </c>
      <c r="B604" s="228" t="s">
        <v>113</v>
      </c>
      <c r="C604" s="229" t="s">
        <v>114</v>
      </c>
      <c r="D604" s="230" t="s">
        <v>128</v>
      </c>
      <c r="E604" s="231"/>
      <c r="F604" s="232"/>
      <c r="G604" s="232"/>
      <c r="H604" s="232"/>
      <c r="I604" s="232"/>
      <c r="J604" s="232"/>
      <c r="K604" s="232"/>
      <c r="L604" s="232"/>
      <c r="M604" s="232"/>
      <c r="N604" s="232"/>
      <c r="O604" s="232"/>
      <c r="P604" s="232"/>
      <c r="Q604" s="232"/>
      <c r="R604" s="232"/>
      <c r="S604" s="232"/>
      <c r="T604" s="232"/>
      <c r="U604" s="232"/>
      <c r="V604" s="232"/>
      <c r="W604" s="232"/>
      <c r="X604" s="232"/>
      <c r="Y604" s="232"/>
      <c r="Z604" s="232"/>
      <c r="AA604" s="232"/>
      <c r="AB604" s="232"/>
      <c r="AC604" s="232"/>
      <c r="AD604" s="232"/>
      <c r="AE604" s="232"/>
      <c r="AF604" s="232"/>
      <c r="AG604" s="232"/>
      <c r="AH604" s="232"/>
      <c r="AI604" s="232"/>
      <c r="AJ604" s="232"/>
      <c r="AK604" s="232"/>
      <c r="AL604" s="232"/>
      <c r="AM604" s="232"/>
      <c r="AN604" s="232"/>
      <c r="AO604" s="232"/>
      <c r="AP604" s="232"/>
      <c r="AQ604" s="232"/>
      <c r="AR604" s="232"/>
      <c r="AS604" s="226">
        <v>1</v>
      </c>
    </row>
    <row r="605" spans="1:45">
      <c r="A605" s="237"/>
      <c r="B605" s="234" t="s">
        <v>129</v>
      </c>
      <c r="C605" s="235" t="s">
        <v>129</v>
      </c>
      <c r="D605" s="236" t="s">
        <v>130</v>
      </c>
      <c r="E605" s="231"/>
      <c r="F605" s="232"/>
      <c r="G605" s="232"/>
      <c r="H605" s="232"/>
      <c r="I605" s="232"/>
      <c r="J605" s="232"/>
      <c r="K605" s="232"/>
      <c r="L605" s="232"/>
      <c r="M605" s="232"/>
      <c r="N605" s="232"/>
      <c r="O605" s="232"/>
      <c r="P605" s="232"/>
      <c r="Q605" s="232"/>
      <c r="R605" s="232"/>
      <c r="S605" s="232"/>
      <c r="T605" s="232"/>
      <c r="U605" s="232"/>
      <c r="V605" s="232"/>
      <c r="W605" s="232"/>
      <c r="X605" s="232"/>
      <c r="Y605" s="232"/>
      <c r="Z605" s="232"/>
      <c r="AA605" s="232"/>
      <c r="AB605" s="232"/>
      <c r="AC605" s="232"/>
      <c r="AD605" s="232"/>
      <c r="AE605" s="232"/>
      <c r="AF605" s="232"/>
      <c r="AG605" s="232"/>
      <c r="AH605" s="232"/>
      <c r="AI605" s="232"/>
      <c r="AJ605" s="232"/>
      <c r="AK605" s="232"/>
      <c r="AL605" s="232"/>
      <c r="AM605" s="232"/>
      <c r="AN605" s="232"/>
      <c r="AO605" s="232"/>
      <c r="AP605" s="232"/>
      <c r="AQ605" s="232"/>
      <c r="AR605" s="232"/>
      <c r="AS605" s="226" t="s">
        <v>3</v>
      </c>
    </row>
    <row r="606" spans="1:45">
      <c r="A606" s="237"/>
      <c r="B606" s="234"/>
      <c r="C606" s="235"/>
      <c r="D606" s="238" t="s">
        <v>244</v>
      </c>
      <c r="E606" s="231"/>
      <c r="F606" s="232"/>
      <c r="G606" s="232"/>
      <c r="H606" s="232"/>
      <c r="I606" s="232"/>
      <c r="J606" s="232"/>
      <c r="K606" s="232"/>
      <c r="L606" s="232"/>
      <c r="M606" s="232"/>
      <c r="N606" s="232"/>
      <c r="O606" s="232"/>
      <c r="P606" s="232"/>
      <c r="Q606" s="232"/>
      <c r="R606" s="232"/>
      <c r="S606" s="232"/>
      <c r="T606" s="232"/>
      <c r="U606" s="232"/>
      <c r="V606" s="232"/>
      <c r="W606" s="232"/>
      <c r="X606" s="232"/>
      <c r="Y606" s="232"/>
      <c r="Z606" s="232"/>
      <c r="AA606" s="232"/>
      <c r="AB606" s="232"/>
      <c r="AC606" s="232"/>
      <c r="AD606" s="232"/>
      <c r="AE606" s="232"/>
      <c r="AF606" s="232"/>
      <c r="AG606" s="232"/>
      <c r="AH606" s="232"/>
      <c r="AI606" s="232"/>
      <c r="AJ606" s="232"/>
      <c r="AK606" s="232"/>
      <c r="AL606" s="232"/>
      <c r="AM606" s="232"/>
      <c r="AN606" s="232"/>
      <c r="AO606" s="232"/>
      <c r="AP606" s="232"/>
      <c r="AQ606" s="232"/>
      <c r="AR606" s="232"/>
      <c r="AS606" s="226">
        <v>2</v>
      </c>
    </row>
    <row r="607" spans="1:45">
      <c r="A607" s="237"/>
      <c r="B607" s="234"/>
      <c r="C607" s="235"/>
      <c r="D607" s="239"/>
      <c r="E607" s="231"/>
      <c r="F607" s="232"/>
      <c r="G607" s="232"/>
      <c r="H607" s="232"/>
      <c r="I607" s="232"/>
      <c r="J607" s="232"/>
      <c r="K607" s="232"/>
      <c r="L607" s="232"/>
      <c r="M607" s="232"/>
      <c r="N607" s="232"/>
      <c r="O607" s="232"/>
      <c r="P607" s="232"/>
      <c r="Q607" s="232"/>
      <c r="R607" s="232"/>
      <c r="S607" s="232"/>
      <c r="T607" s="232"/>
      <c r="U607" s="232"/>
      <c r="V607" s="232"/>
      <c r="W607" s="232"/>
      <c r="X607" s="232"/>
      <c r="Y607" s="232"/>
      <c r="Z607" s="232"/>
      <c r="AA607" s="232"/>
      <c r="AB607" s="232"/>
      <c r="AC607" s="232"/>
      <c r="AD607" s="232"/>
      <c r="AE607" s="232"/>
      <c r="AF607" s="232"/>
      <c r="AG607" s="232"/>
      <c r="AH607" s="232"/>
      <c r="AI607" s="232"/>
      <c r="AJ607" s="232"/>
      <c r="AK607" s="232"/>
      <c r="AL607" s="232"/>
      <c r="AM607" s="232"/>
      <c r="AN607" s="232"/>
      <c r="AO607" s="232"/>
      <c r="AP607" s="232"/>
      <c r="AQ607" s="232"/>
      <c r="AR607" s="232"/>
      <c r="AS607" s="226">
        <v>2</v>
      </c>
    </row>
    <row r="608" spans="1:45">
      <c r="A608" s="237"/>
      <c r="B608" s="228">
        <v>1</v>
      </c>
      <c r="C608" s="240">
        <v>1</v>
      </c>
      <c r="D608" s="257">
        <v>0.83</v>
      </c>
      <c r="E608" s="231"/>
      <c r="F608" s="232"/>
      <c r="G608" s="232"/>
      <c r="H608" s="232"/>
      <c r="I608" s="232"/>
      <c r="J608" s="232"/>
      <c r="K608" s="232"/>
      <c r="L608" s="232"/>
      <c r="M608" s="232"/>
      <c r="N608" s="232"/>
      <c r="O608" s="232"/>
      <c r="P608" s="232"/>
      <c r="Q608" s="232"/>
      <c r="R608" s="232"/>
      <c r="S608" s="232"/>
      <c r="T608" s="232"/>
      <c r="U608" s="232"/>
      <c r="V608" s="232"/>
      <c r="W608" s="232"/>
      <c r="X608" s="232"/>
      <c r="Y608" s="232"/>
      <c r="Z608" s="232"/>
      <c r="AA608" s="232"/>
      <c r="AB608" s="232"/>
      <c r="AC608" s="232"/>
      <c r="AD608" s="232"/>
      <c r="AE608" s="232"/>
      <c r="AF608" s="232"/>
      <c r="AG608" s="232"/>
      <c r="AH608" s="232"/>
      <c r="AI608" s="232"/>
      <c r="AJ608" s="232"/>
      <c r="AK608" s="232"/>
      <c r="AL608" s="232"/>
      <c r="AM608" s="232"/>
      <c r="AN608" s="232"/>
      <c r="AO608" s="232"/>
      <c r="AP608" s="232"/>
      <c r="AQ608" s="232"/>
      <c r="AR608" s="232"/>
      <c r="AS608" s="226">
        <v>1</v>
      </c>
    </row>
    <row r="609" spans="1:45">
      <c r="A609" s="237"/>
      <c r="B609" s="234">
        <v>1</v>
      </c>
      <c r="C609" s="235">
        <v>2</v>
      </c>
      <c r="D609" s="258">
        <v>0.86</v>
      </c>
      <c r="E609" s="231"/>
      <c r="F609" s="232"/>
      <c r="G609" s="232"/>
      <c r="H609" s="232"/>
      <c r="I609" s="232"/>
      <c r="J609" s="232"/>
      <c r="K609" s="232"/>
      <c r="L609" s="232"/>
      <c r="M609" s="232"/>
      <c r="N609" s="232"/>
      <c r="O609" s="232"/>
      <c r="P609" s="232"/>
      <c r="Q609" s="232"/>
      <c r="R609" s="232"/>
      <c r="S609" s="232"/>
      <c r="T609" s="232"/>
      <c r="U609" s="232"/>
      <c r="V609" s="232"/>
      <c r="W609" s="232"/>
      <c r="X609" s="232"/>
      <c r="Y609" s="232"/>
      <c r="Z609" s="232"/>
      <c r="AA609" s="232"/>
      <c r="AB609" s="232"/>
      <c r="AC609" s="232"/>
      <c r="AD609" s="232"/>
      <c r="AE609" s="232"/>
      <c r="AF609" s="232"/>
      <c r="AG609" s="232"/>
      <c r="AH609" s="232"/>
      <c r="AI609" s="232"/>
      <c r="AJ609" s="232"/>
      <c r="AK609" s="232"/>
      <c r="AL609" s="232"/>
      <c r="AM609" s="232"/>
      <c r="AN609" s="232"/>
      <c r="AO609" s="232"/>
      <c r="AP609" s="232"/>
      <c r="AQ609" s="232"/>
      <c r="AR609" s="232"/>
      <c r="AS609" s="226">
        <v>10</v>
      </c>
    </row>
    <row r="610" spans="1:45">
      <c r="A610" s="237"/>
      <c r="B610" s="246" t="s">
        <v>142</v>
      </c>
      <c r="C610" s="247"/>
      <c r="D610" s="259">
        <v>0.84499999999999997</v>
      </c>
      <c r="E610" s="231"/>
      <c r="F610" s="232"/>
      <c r="G610" s="232"/>
      <c r="H610" s="232"/>
      <c r="I610" s="232"/>
      <c r="J610" s="232"/>
      <c r="K610" s="232"/>
      <c r="L610" s="232"/>
      <c r="M610" s="232"/>
      <c r="N610" s="232"/>
      <c r="O610" s="232"/>
      <c r="P610" s="232"/>
      <c r="Q610" s="232"/>
      <c r="R610" s="232"/>
      <c r="S610" s="232"/>
      <c r="T610" s="232"/>
      <c r="U610" s="232"/>
      <c r="V610" s="232"/>
      <c r="W610" s="232"/>
      <c r="X610" s="232"/>
      <c r="Y610" s="232"/>
      <c r="Z610" s="232"/>
      <c r="AA610" s="232"/>
      <c r="AB610" s="232"/>
      <c r="AC610" s="232"/>
      <c r="AD610" s="232"/>
      <c r="AE610" s="232"/>
      <c r="AF610" s="232"/>
      <c r="AG610" s="232"/>
      <c r="AH610" s="232"/>
      <c r="AI610" s="232"/>
      <c r="AJ610" s="232"/>
      <c r="AK610" s="232"/>
      <c r="AL610" s="232"/>
      <c r="AM610" s="232"/>
      <c r="AN610" s="232"/>
      <c r="AO610" s="232"/>
      <c r="AP610" s="232"/>
      <c r="AQ610" s="232"/>
      <c r="AR610" s="232"/>
      <c r="AS610" s="226">
        <v>16</v>
      </c>
    </row>
    <row r="611" spans="1:45">
      <c r="A611" s="237"/>
      <c r="B611" s="232" t="s">
        <v>143</v>
      </c>
      <c r="C611" s="237"/>
      <c r="D611" s="260">
        <v>0.84499999999999997</v>
      </c>
      <c r="E611" s="231"/>
      <c r="F611" s="232"/>
      <c r="G611" s="232"/>
      <c r="H611" s="232"/>
      <c r="I611" s="232"/>
      <c r="J611" s="232"/>
      <c r="K611" s="232"/>
      <c r="L611" s="232"/>
      <c r="M611" s="232"/>
      <c r="N611" s="232"/>
      <c r="O611" s="232"/>
      <c r="P611" s="232"/>
      <c r="Q611" s="232"/>
      <c r="R611" s="232"/>
      <c r="S611" s="232"/>
      <c r="T611" s="232"/>
      <c r="U611" s="232"/>
      <c r="V611" s="232"/>
      <c r="W611" s="232"/>
      <c r="X611" s="232"/>
      <c r="Y611" s="232"/>
      <c r="Z611" s="232"/>
      <c r="AA611" s="232"/>
      <c r="AB611" s="232"/>
      <c r="AC611" s="232"/>
      <c r="AD611" s="232"/>
      <c r="AE611" s="232"/>
      <c r="AF611" s="232"/>
      <c r="AG611" s="232"/>
      <c r="AH611" s="232"/>
      <c r="AI611" s="232"/>
      <c r="AJ611" s="232"/>
      <c r="AK611" s="232"/>
      <c r="AL611" s="232"/>
      <c r="AM611" s="232"/>
      <c r="AN611" s="232"/>
      <c r="AO611" s="232"/>
      <c r="AP611" s="232"/>
      <c r="AQ611" s="232"/>
      <c r="AR611" s="232"/>
      <c r="AS611" s="226">
        <v>0.84499999999999997</v>
      </c>
    </row>
    <row r="612" spans="1:45">
      <c r="A612" s="237"/>
      <c r="B612" s="232" t="s">
        <v>144</v>
      </c>
      <c r="C612" s="237"/>
      <c r="D612" s="249">
        <v>2.1213203435596444E-2</v>
      </c>
      <c r="E612" s="231"/>
      <c r="F612" s="232"/>
      <c r="G612" s="232"/>
      <c r="H612" s="232"/>
      <c r="I612" s="232"/>
      <c r="J612" s="232"/>
      <c r="K612" s="232"/>
      <c r="L612" s="232"/>
      <c r="M612" s="232"/>
      <c r="N612" s="232"/>
      <c r="O612" s="232"/>
      <c r="P612" s="232"/>
      <c r="Q612" s="232"/>
      <c r="R612" s="232"/>
      <c r="S612" s="232"/>
      <c r="T612" s="232"/>
      <c r="U612" s="232"/>
      <c r="V612" s="232"/>
      <c r="W612" s="232"/>
      <c r="X612" s="232"/>
      <c r="Y612" s="232"/>
      <c r="Z612" s="232"/>
      <c r="AA612" s="232"/>
      <c r="AB612" s="232"/>
      <c r="AC612" s="232"/>
      <c r="AD612" s="232"/>
      <c r="AE612" s="232"/>
      <c r="AF612" s="232"/>
      <c r="AG612" s="232"/>
      <c r="AH612" s="232"/>
      <c r="AI612" s="232"/>
      <c r="AJ612" s="232"/>
      <c r="AK612" s="232"/>
      <c r="AL612" s="232"/>
      <c r="AM612" s="232"/>
      <c r="AN612" s="232"/>
      <c r="AO612" s="232"/>
      <c r="AP612" s="232"/>
      <c r="AQ612" s="232"/>
      <c r="AR612" s="232"/>
      <c r="AS612" s="226">
        <v>16</v>
      </c>
    </row>
    <row r="613" spans="1:45">
      <c r="A613" s="237"/>
      <c r="B613" s="232" t="s">
        <v>93</v>
      </c>
      <c r="C613" s="237"/>
      <c r="D613" s="101">
        <v>2.510438276401946E-2</v>
      </c>
      <c r="E613" s="231"/>
      <c r="F613" s="232"/>
      <c r="G613" s="232"/>
      <c r="H613" s="232"/>
      <c r="I613" s="232"/>
      <c r="J613" s="232"/>
      <c r="K613" s="232"/>
      <c r="L613" s="232"/>
      <c r="M613" s="232"/>
      <c r="N613" s="232"/>
      <c r="O613" s="232"/>
      <c r="P613" s="232"/>
      <c r="Q613" s="232"/>
      <c r="R613" s="232"/>
      <c r="S613" s="232"/>
      <c r="T613" s="232"/>
      <c r="U613" s="232"/>
      <c r="V613" s="232"/>
      <c r="W613" s="232"/>
      <c r="X613" s="232"/>
      <c r="Y613" s="232"/>
      <c r="Z613" s="232"/>
      <c r="AA613" s="232"/>
      <c r="AB613" s="232"/>
      <c r="AC613" s="232"/>
      <c r="AD613" s="232"/>
      <c r="AE613" s="232"/>
      <c r="AF613" s="232"/>
      <c r="AG613" s="232"/>
      <c r="AH613" s="232"/>
      <c r="AI613" s="232"/>
      <c r="AJ613" s="232"/>
      <c r="AK613" s="232"/>
      <c r="AL613" s="232"/>
      <c r="AM613" s="232"/>
      <c r="AN613" s="232"/>
      <c r="AO613" s="232"/>
      <c r="AP613" s="232"/>
      <c r="AQ613" s="232"/>
      <c r="AR613" s="232"/>
      <c r="AS613" s="250"/>
    </row>
    <row r="614" spans="1:45">
      <c r="A614" s="237"/>
      <c r="B614" s="232" t="s">
        <v>145</v>
      </c>
      <c r="C614" s="237"/>
      <c r="D614" s="101">
        <v>0</v>
      </c>
      <c r="E614" s="231"/>
      <c r="F614" s="232"/>
      <c r="G614" s="232"/>
      <c r="H614" s="232"/>
      <c r="I614" s="232"/>
      <c r="J614" s="232"/>
      <c r="K614" s="232"/>
      <c r="L614" s="232"/>
      <c r="M614" s="232"/>
      <c r="N614" s="232"/>
      <c r="O614" s="232"/>
      <c r="P614" s="232"/>
      <c r="Q614" s="232"/>
      <c r="R614" s="232"/>
      <c r="S614" s="232"/>
      <c r="T614" s="232"/>
      <c r="U614" s="232"/>
      <c r="V614" s="232"/>
      <c r="W614" s="232"/>
      <c r="X614" s="232"/>
      <c r="Y614" s="232"/>
      <c r="Z614" s="232"/>
      <c r="AA614" s="232"/>
      <c r="AB614" s="232"/>
      <c r="AC614" s="232"/>
      <c r="AD614" s="232"/>
      <c r="AE614" s="232"/>
      <c r="AF614" s="232"/>
      <c r="AG614" s="232"/>
      <c r="AH614" s="232"/>
      <c r="AI614" s="232"/>
      <c r="AJ614" s="232"/>
      <c r="AK614" s="232"/>
      <c r="AL614" s="232"/>
      <c r="AM614" s="232"/>
      <c r="AN614" s="232"/>
      <c r="AO614" s="232"/>
      <c r="AP614" s="232"/>
      <c r="AQ614" s="232"/>
      <c r="AR614" s="232"/>
      <c r="AS614" s="250"/>
    </row>
    <row r="615" spans="1:45">
      <c r="A615" s="237"/>
      <c r="B615" s="251" t="s">
        <v>245</v>
      </c>
      <c r="C615" s="252"/>
      <c r="D615" s="253" t="s">
        <v>246</v>
      </c>
      <c r="E615" s="231"/>
      <c r="F615" s="232"/>
      <c r="G615" s="232"/>
      <c r="H615" s="232"/>
      <c r="I615" s="232"/>
      <c r="J615" s="232"/>
      <c r="K615" s="232"/>
      <c r="L615" s="232"/>
      <c r="M615" s="232"/>
      <c r="N615" s="232"/>
      <c r="O615" s="232"/>
      <c r="P615" s="232"/>
      <c r="Q615" s="232"/>
      <c r="R615" s="232"/>
      <c r="S615" s="232"/>
      <c r="T615" s="232"/>
      <c r="U615" s="232"/>
      <c r="V615" s="232"/>
      <c r="W615" s="232"/>
      <c r="X615" s="232"/>
      <c r="Y615" s="232"/>
      <c r="Z615" s="232"/>
      <c r="AA615" s="232"/>
      <c r="AB615" s="232"/>
      <c r="AC615" s="232"/>
      <c r="AD615" s="232"/>
      <c r="AE615" s="232"/>
      <c r="AF615" s="232"/>
      <c r="AG615" s="232"/>
      <c r="AH615" s="232"/>
      <c r="AI615" s="232"/>
      <c r="AJ615" s="232"/>
      <c r="AK615" s="232"/>
      <c r="AL615" s="232"/>
      <c r="AM615" s="232"/>
      <c r="AN615" s="232"/>
      <c r="AO615" s="232"/>
      <c r="AP615" s="232"/>
      <c r="AQ615" s="232"/>
      <c r="AR615" s="232"/>
      <c r="AS615" s="250"/>
    </row>
    <row r="616" spans="1:45">
      <c r="B616" s="254"/>
      <c r="C616" s="246"/>
      <c r="D616" s="255"/>
      <c r="AS616" s="250"/>
    </row>
    <row r="617" spans="1:45" ht="15">
      <c r="B617" s="225" t="s">
        <v>289</v>
      </c>
      <c r="AS617" s="226" t="s">
        <v>147</v>
      </c>
    </row>
    <row r="618" spans="1:45" ht="15">
      <c r="A618" s="256" t="s">
        <v>63</v>
      </c>
      <c r="B618" s="228" t="s">
        <v>113</v>
      </c>
      <c r="C618" s="229" t="s">
        <v>114</v>
      </c>
      <c r="D618" s="230" t="s">
        <v>128</v>
      </c>
      <c r="E618" s="231"/>
      <c r="F618" s="232"/>
      <c r="G618" s="232"/>
      <c r="H618" s="232"/>
      <c r="I618" s="232"/>
      <c r="J618" s="232"/>
      <c r="K618" s="232"/>
      <c r="L618" s="232"/>
      <c r="M618" s="232"/>
      <c r="N618" s="232"/>
      <c r="O618" s="232"/>
      <c r="P618" s="232"/>
      <c r="Q618" s="232"/>
      <c r="R618" s="232"/>
      <c r="S618" s="232"/>
      <c r="T618" s="232"/>
      <c r="U618" s="232"/>
      <c r="V618" s="232"/>
      <c r="W618" s="232"/>
      <c r="X618" s="232"/>
      <c r="Y618" s="232"/>
      <c r="Z618" s="232"/>
      <c r="AA618" s="232"/>
      <c r="AB618" s="232"/>
      <c r="AC618" s="232"/>
      <c r="AD618" s="232"/>
      <c r="AE618" s="232"/>
      <c r="AF618" s="232"/>
      <c r="AG618" s="232"/>
      <c r="AH618" s="232"/>
      <c r="AI618" s="232"/>
      <c r="AJ618" s="232"/>
      <c r="AK618" s="232"/>
      <c r="AL618" s="232"/>
      <c r="AM618" s="232"/>
      <c r="AN618" s="232"/>
      <c r="AO618" s="232"/>
      <c r="AP618" s="232"/>
      <c r="AQ618" s="232"/>
      <c r="AR618" s="232"/>
      <c r="AS618" s="226">
        <v>1</v>
      </c>
    </row>
    <row r="619" spans="1:45">
      <c r="A619" s="237"/>
      <c r="B619" s="234" t="s">
        <v>129</v>
      </c>
      <c r="C619" s="235" t="s">
        <v>129</v>
      </c>
      <c r="D619" s="236" t="s">
        <v>130</v>
      </c>
      <c r="E619" s="231"/>
      <c r="F619" s="232"/>
      <c r="G619" s="232"/>
      <c r="H619" s="232"/>
      <c r="I619" s="232"/>
      <c r="J619" s="232"/>
      <c r="K619" s="232"/>
      <c r="L619" s="232"/>
      <c r="M619" s="232"/>
      <c r="N619" s="232"/>
      <c r="O619" s="232"/>
      <c r="P619" s="232"/>
      <c r="Q619" s="232"/>
      <c r="R619" s="232"/>
      <c r="S619" s="232"/>
      <c r="T619" s="232"/>
      <c r="U619" s="232"/>
      <c r="V619" s="232"/>
      <c r="W619" s="232"/>
      <c r="X619" s="232"/>
      <c r="Y619" s="232"/>
      <c r="Z619" s="232"/>
      <c r="AA619" s="232"/>
      <c r="AB619" s="232"/>
      <c r="AC619" s="232"/>
      <c r="AD619" s="232"/>
      <c r="AE619" s="232"/>
      <c r="AF619" s="232"/>
      <c r="AG619" s="232"/>
      <c r="AH619" s="232"/>
      <c r="AI619" s="232"/>
      <c r="AJ619" s="232"/>
      <c r="AK619" s="232"/>
      <c r="AL619" s="232"/>
      <c r="AM619" s="232"/>
      <c r="AN619" s="232"/>
      <c r="AO619" s="232"/>
      <c r="AP619" s="232"/>
      <c r="AQ619" s="232"/>
      <c r="AR619" s="232"/>
      <c r="AS619" s="226" t="s">
        <v>3</v>
      </c>
    </row>
    <row r="620" spans="1:45">
      <c r="A620" s="237"/>
      <c r="B620" s="234"/>
      <c r="C620" s="235"/>
      <c r="D620" s="238" t="s">
        <v>244</v>
      </c>
      <c r="E620" s="231"/>
      <c r="F620" s="232"/>
      <c r="G620" s="232"/>
      <c r="H620" s="232"/>
      <c r="I620" s="232"/>
      <c r="J620" s="232"/>
      <c r="K620" s="232"/>
      <c r="L620" s="232"/>
      <c r="M620" s="232"/>
      <c r="N620" s="232"/>
      <c r="O620" s="232"/>
      <c r="P620" s="232"/>
      <c r="Q620" s="232"/>
      <c r="R620" s="232"/>
      <c r="S620" s="232"/>
      <c r="T620" s="232"/>
      <c r="U620" s="232"/>
      <c r="V620" s="232"/>
      <c r="W620" s="232"/>
      <c r="X620" s="232"/>
      <c r="Y620" s="232"/>
      <c r="Z620" s="232"/>
      <c r="AA620" s="232"/>
      <c r="AB620" s="232"/>
      <c r="AC620" s="232"/>
      <c r="AD620" s="232"/>
      <c r="AE620" s="232"/>
      <c r="AF620" s="232"/>
      <c r="AG620" s="232"/>
      <c r="AH620" s="232"/>
      <c r="AI620" s="232"/>
      <c r="AJ620" s="232"/>
      <c r="AK620" s="232"/>
      <c r="AL620" s="232"/>
      <c r="AM620" s="232"/>
      <c r="AN620" s="232"/>
      <c r="AO620" s="232"/>
      <c r="AP620" s="232"/>
      <c r="AQ620" s="232"/>
      <c r="AR620" s="232"/>
      <c r="AS620" s="226">
        <v>0</v>
      </c>
    </row>
    <row r="621" spans="1:45">
      <c r="A621" s="237"/>
      <c r="B621" s="234"/>
      <c r="C621" s="235"/>
      <c r="D621" s="239"/>
      <c r="E621" s="231"/>
      <c r="F621" s="232"/>
      <c r="G621" s="232"/>
      <c r="H621" s="232"/>
      <c r="I621" s="232"/>
      <c r="J621" s="232"/>
      <c r="K621" s="232"/>
      <c r="L621" s="232"/>
      <c r="M621" s="232"/>
      <c r="N621" s="232"/>
      <c r="O621" s="232"/>
      <c r="P621" s="232"/>
      <c r="Q621" s="232"/>
      <c r="R621" s="232"/>
      <c r="S621" s="232"/>
      <c r="T621" s="232"/>
      <c r="U621" s="232"/>
      <c r="V621" s="232"/>
      <c r="W621" s="232"/>
      <c r="X621" s="232"/>
      <c r="Y621" s="232"/>
      <c r="Z621" s="232"/>
      <c r="AA621" s="232"/>
      <c r="AB621" s="232"/>
      <c r="AC621" s="232"/>
      <c r="AD621" s="232"/>
      <c r="AE621" s="232"/>
      <c r="AF621" s="232"/>
      <c r="AG621" s="232"/>
      <c r="AH621" s="232"/>
      <c r="AI621" s="232"/>
      <c r="AJ621" s="232"/>
      <c r="AK621" s="232"/>
      <c r="AL621" s="232"/>
      <c r="AM621" s="232"/>
      <c r="AN621" s="232"/>
      <c r="AO621" s="232"/>
      <c r="AP621" s="232"/>
      <c r="AQ621" s="232"/>
      <c r="AR621" s="232"/>
      <c r="AS621" s="226">
        <v>0</v>
      </c>
    </row>
    <row r="622" spans="1:45">
      <c r="A622" s="237"/>
      <c r="B622" s="228">
        <v>1</v>
      </c>
      <c r="C622" s="240">
        <v>1</v>
      </c>
      <c r="D622" s="261">
        <v>157</v>
      </c>
      <c r="E622" s="262"/>
      <c r="F622" s="263"/>
      <c r="G622" s="263"/>
      <c r="H622" s="263"/>
      <c r="I622" s="263"/>
      <c r="J622" s="263"/>
      <c r="K622" s="263"/>
      <c r="L622" s="263"/>
      <c r="M622" s="263"/>
      <c r="N622" s="263"/>
      <c r="O622" s="263"/>
      <c r="P622" s="263"/>
      <c r="Q622" s="263"/>
      <c r="R622" s="263"/>
      <c r="S622" s="263"/>
      <c r="T622" s="263"/>
      <c r="U622" s="263"/>
      <c r="V622" s="263"/>
      <c r="W622" s="263"/>
      <c r="X622" s="263"/>
      <c r="Y622" s="263"/>
      <c r="Z622" s="263"/>
      <c r="AA622" s="263"/>
      <c r="AB622" s="263"/>
      <c r="AC622" s="263"/>
      <c r="AD622" s="263"/>
      <c r="AE622" s="263"/>
      <c r="AF622" s="263"/>
      <c r="AG622" s="263"/>
      <c r="AH622" s="263"/>
      <c r="AI622" s="263"/>
      <c r="AJ622" s="263"/>
      <c r="AK622" s="263"/>
      <c r="AL622" s="263"/>
      <c r="AM622" s="263"/>
      <c r="AN622" s="263"/>
      <c r="AO622" s="263"/>
      <c r="AP622" s="263"/>
      <c r="AQ622" s="263"/>
      <c r="AR622" s="263"/>
      <c r="AS622" s="264">
        <v>1</v>
      </c>
    </row>
    <row r="623" spans="1:45">
      <c r="A623" s="237"/>
      <c r="B623" s="234">
        <v>1</v>
      </c>
      <c r="C623" s="235">
        <v>2</v>
      </c>
      <c r="D623" s="265">
        <v>157</v>
      </c>
      <c r="E623" s="262"/>
      <c r="F623" s="263"/>
      <c r="G623" s="263"/>
      <c r="H623" s="263"/>
      <c r="I623" s="263"/>
      <c r="J623" s="263"/>
      <c r="K623" s="263"/>
      <c r="L623" s="263"/>
      <c r="M623" s="263"/>
      <c r="N623" s="263"/>
      <c r="O623" s="263"/>
      <c r="P623" s="263"/>
      <c r="Q623" s="263"/>
      <c r="R623" s="263"/>
      <c r="S623" s="263"/>
      <c r="T623" s="263"/>
      <c r="U623" s="263"/>
      <c r="V623" s="263"/>
      <c r="W623" s="263"/>
      <c r="X623" s="263"/>
      <c r="Y623" s="263"/>
      <c r="Z623" s="263"/>
      <c r="AA623" s="263"/>
      <c r="AB623" s="263"/>
      <c r="AC623" s="263"/>
      <c r="AD623" s="263"/>
      <c r="AE623" s="263"/>
      <c r="AF623" s="263"/>
      <c r="AG623" s="263"/>
      <c r="AH623" s="263"/>
      <c r="AI623" s="263"/>
      <c r="AJ623" s="263"/>
      <c r="AK623" s="263"/>
      <c r="AL623" s="263"/>
      <c r="AM623" s="263"/>
      <c r="AN623" s="263"/>
      <c r="AO623" s="263"/>
      <c r="AP623" s="263"/>
      <c r="AQ623" s="263"/>
      <c r="AR623" s="263"/>
      <c r="AS623" s="264">
        <v>11</v>
      </c>
    </row>
    <row r="624" spans="1:45">
      <c r="A624" s="237"/>
      <c r="B624" s="246" t="s">
        <v>142</v>
      </c>
      <c r="C624" s="247"/>
      <c r="D624" s="266">
        <v>157</v>
      </c>
      <c r="E624" s="262"/>
      <c r="F624" s="263"/>
      <c r="G624" s="263"/>
      <c r="H624" s="263"/>
      <c r="I624" s="263"/>
      <c r="J624" s="263"/>
      <c r="K624" s="263"/>
      <c r="L624" s="263"/>
      <c r="M624" s="263"/>
      <c r="N624" s="263"/>
      <c r="O624" s="263"/>
      <c r="P624" s="263"/>
      <c r="Q624" s="263"/>
      <c r="R624" s="263"/>
      <c r="S624" s="263"/>
      <c r="T624" s="263"/>
      <c r="U624" s="263"/>
      <c r="V624" s="263"/>
      <c r="W624" s="263"/>
      <c r="X624" s="263"/>
      <c r="Y624" s="263"/>
      <c r="Z624" s="263"/>
      <c r="AA624" s="263"/>
      <c r="AB624" s="263"/>
      <c r="AC624" s="263"/>
      <c r="AD624" s="263"/>
      <c r="AE624" s="263"/>
      <c r="AF624" s="263"/>
      <c r="AG624" s="263"/>
      <c r="AH624" s="263"/>
      <c r="AI624" s="263"/>
      <c r="AJ624" s="263"/>
      <c r="AK624" s="263"/>
      <c r="AL624" s="263"/>
      <c r="AM624" s="263"/>
      <c r="AN624" s="263"/>
      <c r="AO624" s="263"/>
      <c r="AP624" s="263"/>
      <c r="AQ624" s="263"/>
      <c r="AR624" s="263"/>
      <c r="AS624" s="264">
        <v>16</v>
      </c>
    </row>
    <row r="625" spans="1:45">
      <c r="A625" s="237"/>
      <c r="B625" s="232" t="s">
        <v>143</v>
      </c>
      <c r="C625" s="237"/>
      <c r="D625" s="267">
        <v>157</v>
      </c>
      <c r="E625" s="262"/>
      <c r="F625" s="263"/>
      <c r="G625" s="263"/>
      <c r="H625" s="263"/>
      <c r="I625" s="263"/>
      <c r="J625" s="263"/>
      <c r="K625" s="263"/>
      <c r="L625" s="263"/>
      <c r="M625" s="263"/>
      <c r="N625" s="263"/>
      <c r="O625" s="263"/>
      <c r="P625" s="263"/>
      <c r="Q625" s="263"/>
      <c r="R625" s="263"/>
      <c r="S625" s="263"/>
      <c r="T625" s="263"/>
      <c r="U625" s="263"/>
      <c r="V625" s="263"/>
      <c r="W625" s="263"/>
      <c r="X625" s="263"/>
      <c r="Y625" s="263"/>
      <c r="Z625" s="263"/>
      <c r="AA625" s="263"/>
      <c r="AB625" s="263"/>
      <c r="AC625" s="263"/>
      <c r="AD625" s="263"/>
      <c r="AE625" s="263"/>
      <c r="AF625" s="263"/>
      <c r="AG625" s="263"/>
      <c r="AH625" s="263"/>
      <c r="AI625" s="263"/>
      <c r="AJ625" s="263"/>
      <c r="AK625" s="263"/>
      <c r="AL625" s="263"/>
      <c r="AM625" s="263"/>
      <c r="AN625" s="263"/>
      <c r="AO625" s="263"/>
      <c r="AP625" s="263"/>
      <c r="AQ625" s="263"/>
      <c r="AR625" s="263"/>
      <c r="AS625" s="264">
        <v>157</v>
      </c>
    </row>
    <row r="626" spans="1:45">
      <c r="A626" s="237"/>
      <c r="B626" s="232" t="s">
        <v>144</v>
      </c>
      <c r="C626" s="237"/>
      <c r="D626" s="267">
        <v>0</v>
      </c>
      <c r="E626" s="262"/>
      <c r="F626" s="263"/>
      <c r="G626" s="263"/>
      <c r="H626" s="263"/>
      <c r="I626" s="263"/>
      <c r="J626" s="263"/>
      <c r="K626" s="263"/>
      <c r="L626" s="263"/>
      <c r="M626" s="263"/>
      <c r="N626" s="263"/>
      <c r="O626" s="263"/>
      <c r="P626" s="263"/>
      <c r="Q626" s="263"/>
      <c r="R626" s="263"/>
      <c r="S626" s="263"/>
      <c r="T626" s="263"/>
      <c r="U626" s="263"/>
      <c r="V626" s="263"/>
      <c r="W626" s="263"/>
      <c r="X626" s="263"/>
      <c r="Y626" s="263"/>
      <c r="Z626" s="263"/>
      <c r="AA626" s="263"/>
      <c r="AB626" s="263"/>
      <c r="AC626" s="263"/>
      <c r="AD626" s="263"/>
      <c r="AE626" s="263"/>
      <c r="AF626" s="263"/>
      <c r="AG626" s="263"/>
      <c r="AH626" s="263"/>
      <c r="AI626" s="263"/>
      <c r="AJ626" s="263"/>
      <c r="AK626" s="263"/>
      <c r="AL626" s="263"/>
      <c r="AM626" s="263"/>
      <c r="AN626" s="263"/>
      <c r="AO626" s="263"/>
      <c r="AP626" s="263"/>
      <c r="AQ626" s="263"/>
      <c r="AR626" s="263"/>
      <c r="AS626" s="264">
        <v>17</v>
      </c>
    </row>
    <row r="627" spans="1:45">
      <c r="A627" s="237"/>
      <c r="B627" s="232" t="s">
        <v>93</v>
      </c>
      <c r="C627" s="237"/>
      <c r="D627" s="101">
        <v>0</v>
      </c>
      <c r="E627" s="231"/>
      <c r="F627" s="232"/>
      <c r="G627" s="232"/>
      <c r="H627" s="232"/>
      <c r="I627" s="232"/>
      <c r="J627" s="232"/>
      <c r="K627" s="232"/>
      <c r="L627" s="232"/>
      <c r="M627" s="232"/>
      <c r="N627" s="232"/>
      <c r="O627" s="232"/>
      <c r="P627" s="232"/>
      <c r="Q627" s="232"/>
      <c r="R627" s="232"/>
      <c r="S627" s="232"/>
      <c r="T627" s="232"/>
      <c r="U627" s="232"/>
      <c r="V627" s="232"/>
      <c r="W627" s="232"/>
      <c r="X627" s="232"/>
      <c r="Y627" s="232"/>
      <c r="Z627" s="232"/>
      <c r="AA627" s="232"/>
      <c r="AB627" s="232"/>
      <c r="AC627" s="232"/>
      <c r="AD627" s="232"/>
      <c r="AE627" s="232"/>
      <c r="AF627" s="232"/>
      <c r="AG627" s="232"/>
      <c r="AH627" s="232"/>
      <c r="AI627" s="232"/>
      <c r="AJ627" s="232"/>
      <c r="AK627" s="232"/>
      <c r="AL627" s="232"/>
      <c r="AM627" s="232"/>
      <c r="AN627" s="232"/>
      <c r="AO627" s="232"/>
      <c r="AP627" s="232"/>
      <c r="AQ627" s="232"/>
      <c r="AR627" s="232"/>
      <c r="AS627" s="250"/>
    </row>
    <row r="628" spans="1:45">
      <c r="A628" s="237"/>
      <c r="B628" s="232" t="s">
        <v>145</v>
      </c>
      <c r="C628" s="237"/>
      <c r="D628" s="101">
        <v>0</v>
      </c>
      <c r="E628" s="231"/>
      <c r="F628" s="232"/>
      <c r="G628" s="232"/>
      <c r="H628" s="232"/>
      <c r="I628" s="232"/>
      <c r="J628" s="232"/>
      <c r="K628" s="232"/>
      <c r="L628" s="232"/>
      <c r="M628" s="232"/>
      <c r="N628" s="232"/>
      <c r="O628" s="232"/>
      <c r="P628" s="232"/>
      <c r="Q628" s="232"/>
      <c r="R628" s="232"/>
      <c r="S628" s="232"/>
      <c r="T628" s="232"/>
      <c r="U628" s="232"/>
      <c r="V628" s="232"/>
      <c r="W628" s="232"/>
      <c r="X628" s="232"/>
      <c r="Y628" s="232"/>
      <c r="Z628" s="232"/>
      <c r="AA628" s="232"/>
      <c r="AB628" s="232"/>
      <c r="AC628" s="232"/>
      <c r="AD628" s="232"/>
      <c r="AE628" s="232"/>
      <c r="AF628" s="232"/>
      <c r="AG628" s="232"/>
      <c r="AH628" s="232"/>
      <c r="AI628" s="232"/>
      <c r="AJ628" s="232"/>
      <c r="AK628" s="232"/>
      <c r="AL628" s="232"/>
      <c r="AM628" s="232"/>
      <c r="AN628" s="232"/>
      <c r="AO628" s="232"/>
      <c r="AP628" s="232"/>
      <c r="AQ628" s="232"/>
      <c r="AR628" s="232"/>
      <c r="AS628" s="250"/>
    </row>
    <row r="629" spans="1:45">
      <c r="A629" s="237"/>
      <c r="B629" s="251" t="s">
        <v>245</v>
      </c>
      <c r="C629" s="252"/>
      <c r="D629" s="253" t="s">
        <v>246</v>
      </c>
      <c r="E629" s="231"/>
      <c r="F629" s="232"/>
      <c r="G629" s="232"/>
      <c r="H629" s="232"/>
      <c r="I629" s="232"/>
      <c r="J629" s="232"/>
      <c r="K629" s="232"/>
      <c r="L629" s="232"/>
      <c r="M629" s="232"/>
      <c r="N629" s="232"/>
      <c r="O629" s="232"/>
      <c r="P629" s="232"/>
      <c r="Q629" s="232"/>
      <c r="R629" s="232"/>
      <c r="S629" s="232"/>
      <c r="T629" s="232"/>
      <c r="U629" s="232"/>
      <c r="V629" s="232"/>
      <c r="W629" s="232"/>
      <c r="X629" s="232"/>
      <c r="Y629" s="232"/>
      <c r="Z629" s="232"/>
      <c r="AA629" s="232"/>
      <c r="AB629" s="232"/>
      <c r="AC629" s="232"/>
      <c r="AD629" s="232"/>
      <c r="AE629" s="232"/>
      <c r="AF629" s="232"/>
      <c r="AG629" s="232"/>
      <c r="AH629" s="232"/>
      <c r="AI629" s="232"/>
      <c r="AJ629" s="232"/>
      <c r="AK629" s="232"/>
      <c r="AL629" s="232"/>
      <c r="AM629" s="232"/>
      <c r="AN629" s="232"/>
      <c r="AO629" s="232"/>
      <c r="AP629" s="232"/>
      <c r="AQ629" s="232"/>
      <c r="AR629" s="232"/>
      <c r="AS629" s="250"/>
    </row>
    <row r="630" spans="1:45">
      <c r="B630" s="254"/>
      <c r="C630" s="246"/>
      <c r="D630" s="255"/>
      <c r="AS630" s="250"/>
    </row>
    <row r="631" spans="1:45" ht="15">
      <c r="B631" s="225" t="s">
        <v>290</v>
      </c>
      <c r="AS631" s="226" t="s">
        <v>147</v>
      </c>
    </row>
    <row r="632" spans="1:45" ht="15">
      <c r="A632" s="256" t="s">
        <v>35</v>
      </c>
      <c r="B632" s="228" t="s">
        <v>113</v>
      </c>
      <c r="C632" s="229" t="s">
        <v>114</v>
      </c>
      <c r="D632" s="230" t="s">
        <v>128</v>
      </c>
      <c r="E632" s="231"/>
      <c r="F632" s="232"/>
      <c r="G632" s="232"/>
      <c r="H632" s="232"/>
      <c r="I632" s="232"/>
      <c r="J632" s="232"/>
      <c r="K632" s="232"/>
      <c r="L632" s="232"/>
      <c r="M632" s="232"/>
      <c r="N632" s="232"/>
      <c r="O632" s="232"/>
      <c r="P632" s="232"/>
      <c r="Q632" s="232"/>
      <c r="R632" s="232"/>
      <c r="S632" s="232"/>
      <c r="T632" s="232"/>
      <c r="U632" s="232"/>
      <c r="V632" s="232"/>
      <c r="W632" s="232"/>
      <c r="X632" s="232"/>
      <c r="Y632" s="232"/>
      <c r="Z632" s="232"/>
      <c r="AA632" s="232"/>
      <c r="AB632" s="232"/>
      <c r="AC632" s="232"/>
      <c r="AD632" s="232"/>
      <c r="AE632" s="232"/>
      <c r="AF632" s="232"/>
      <c r="AG632" s="232"/>
      <c r="AH632" s="232"/>
      <c r="AI632" s="232"/>
      <c r="AJ632" s="232"/>
      <c r="AK632" s="232"/>
      <c r="AL632" s="232"/>
      <c r="AM632" s="232"/>
      <c r="AN632" s="232"/>
      <c r="AO632" s="232"/>
      <c r="AP632" s="232"/>
      <c r="AQ632" s="232"/>
      <c r="AR632" s="232"/>
      <c r="AS632" s="226">
        <v>1</v>
      </c>
    </row>
    <row r="633" spans="1:45">
      <c r="A633" s="237"/>
      <c r="B633" s="234" t="s">
        <v>129</v>
      </c>
      <c r="C633" s="235" t="s">
        <v>129</v>
      </c>
      <c r="D633" s="236" t="s">
        <v>130</v>
      </c>
      <c r="E633" s="231"/>
      <c r="F633" s="232"/>
      <c r="G633" s="232"/>
      <c r="H633" s="232"/>
      <c r="I633" s="232"/>
      <c r="J633" s="232"/>
      <c r="K633" s="232"/>
      <c r="L633" s="232"/>
      <c r="M633" s="232"/>
      <c r="N633" s="232"/>
      <c r="O633" s="232"/>
      <c r="P633" s="232"/>
      <c r="Q633" s="232"/>
      <c r="R633" s="232"/>
      <c r="S633" s="232"/>
      <c r="T633" s="232"/>
      <c r="U633" s="232"/>
      <c r="V633" s="232"/>
      <c r="W633" s="232"/>
      <c r="X633" s="232"/>
      <c r="Y633" s="232"/>
      <c r="Z633" s="232"/>
      <c r="AA633" s="232"/>
      <c r="AB633" s="232"/>
      <c r="AC633" s="232"/>
      <c r="AD633" s="232"/>
      <c r="AE633" s="232"/>
      <c r="AF633" s="232"/>
      <c r="AG633" s="232"/>
      <c r="AH633" s="232"/>
      <c r="AI633" s="232"/>
      <c r="AJ633" s="232"/>
      <c r="AK633" s="232"/>
      <c r="AL633" s="232"/>
      <c r="AM633" s="232"/>
      <c r="AN633" s="232"/>
      <c r="AO633" s="232"/>
      <c r="AP633" s="232"/>
      <c r="AQ633" s="232"/>
      <c r="AR633" s="232"/>
      <c r="AS633" s="226" t="s">
        <v>3</v>
      </c>
    </row>
    <row r="634" spans="1:45">
      <c r="A634" s="237"/>
      <c r="B634" s="234"/>
      <c r="C634" s="235"/>
      <c r="D634" s="238" t="s">
        <v>244</v>
      </c>
      <c r="E634" s="231"/>
      <c r="F634" s="232"/>
      <c r="G634" s="232"/>
      <c r="H634" s="232"/>
      <c r="I634" s="232"/>
      <c r="J634" s="232"/>
      <c r="K634" s="232"/>
      <c r="L634" s="232"/>
      <c r="M634" s="232"/>
      <c r="N634" s="232"/>
      <c r="O634" s="232"/>
      <c r="P634" s="232"/>
      <c r="Q634" s="232"/>
      <c r="R634" s="232"/>
      <c r="S634" s="232"/>
      <c r="T634" s="232"/>
      <c r="U634" s="232"/>
      <c r="V634" s="232"/>
      <c r="W634" s="232"/>
      <c r="X634" s="232"/>
      <c r="Y634" s="232"/>
      <c r="Z634" s="232"/>
      <c r="AA634" s="232"/>
      <c r="AB634" s="232"/>
      <c r="AC634" s="232"/>
      <c r="AD634" s="232"/>
      <c r="AE634" s="232"/>
      <c r="AF634" s="232"/>
      <c r="AG634" s="232"/>
      <c r="AH634" s="232"/>
      <c r="AI634" s="232"/>
      <c r="AJ634" s="232"/>
      <c r="AK634" s="232"/>
      <c r="AL634" s="232"/>
      <c r="AM634" s="232"/>
      <c r="AN634" s="232"/>
      <c r="AO634" s="232"/>
      <c r="AP634" s="232"/>
      <c r="AQ634" s="232"/>
      <c r="AR634" s="232"/>
      <c r="AS634" s="226">
        <v>2</v>
      </c>
    </row>
    <row r="635" spans="1:45">
      <c r="A635" s="237"/>
      <c r="B635" s="234"/>
      <c r="C635" s="235"/>
      <c r="D635" s="239"/>
      <c r="E635" s="231"/>
      <c r="F635" s="232"/>
      <c r="G635" s="232"/>
      <c r="H635" s="232"/>
      <c r="I635" s="232"/>
      <c r="J635" s="232"/>
      <c r="K635" s="232"/>
      <c r="L635" s="232"/>
      <c r="M635" s="232"/>
      <c r="N635" s="232"/>
      <c r="O635" s="232"/>
      <c r="P635" s="232"/>
      <c r="Q635" s="232"/>
      <c r="R635" s="232"/>
      <c r="S635" s="232"/>
      <c r="T635" s="232"/>
      <c r="U635" s="232"/>
      <c r="V635" s="232"/>
      <c r="W635" s="232"/>
      <c r="X635" s="232"/>
      <c r="Y635" s="232"/>
      <c r="Z635" s="232"/>
      <c r="AA635" s="232"/>
      <c r="AB635" s="232"/>
      <c r="AC635" s="232"/>
      <c r="AD635" s="232"/>
      <c r="AE635" s="232"/>
      <c r="AF635" s="232"/>
      <c r="AG635" s="232"/>
      <c r="AH635" s="232"/>
      <c r="AI635" s="232"/>
      <c r="AJ635" s="232"/>
      <c r="AK635" s="232"/>
      <c r="AL635" s="232"/>
      <c r="AM635" s="232"/>
      <c r="AN635" s="232"/>
      <c r="AO635" s="232"/>
      <c r="AP635" s="232"/>
      <c r="AQ635" s="232"/>
      <c r="AR635" s="232"/>
      <c r="AS635" s="226">
        <v>2</v>
      </c>
    </row>
    <row r="636" spans="1:45">
      <c r="A636" s="237"/>
      <c r="B636" s="228">
        <v>1</v>
      </c>
      <c r="C636" s="240">
        <v>1</v>
      </c>
      <c r="D636" s="257">
        <v>0.2</v>
      </c>
      <c r="E636" s="231"/>
      <c r="F636" s="232"/>
      <c r="G636" s="232"/>
      <c r="H636" s="232"/>
      <c r="I636" s="232"/>
      <c r="J636" s="232"/>
      <c r="K636" s="232"/>
      <c r="L636" s="232"/>
      <c r="M636" s="232"/>
      <c r="N636" s="232"/>
      <c r="O636" s="232"/>
      <c r="P636" s="232"/>
      <c r="Q636" s="232"/>
      <c r="R636" s="232"/>
      <c r="S636" s="232"/>
      <c r="T636" s="232"/>
      <c r="U636" s="232"/>
      <c r="V636" s="232"/>
      <c r="W636" s="232"/>
      <c r="X636" s="232"/>
      <c r="Y636" s="232"/>
      <c r="Z636" s="232"/>
      <c r="AA636" s="232"/>
      <c r="AB636" s="232"/>
      <c r="AC636" s="232"/>
      <c r="AD636" s="232"/>
      <c r="AE636" s="232"/>
      <c r="AF636" s="232"/>
      <c r="AG636" s="232"/>
      <c r="AH636" s="232"/>
      <c r="AI636" s="232"/>
      <c r="AJ636" s="232"/>
      <c r="AK636" s="232"/>
      <c r="AL636" s="232"/>
      <c r="AM636" s="232"/>
      <c r="AN636" s="232"/>
      <c r="AO636" s="232"/>
      <c r="AP636" s="232"/>
      <c r="AQ636" s="232"/>
      <c r="AR636" s="232"/>
      <c r="AS636" s="226">
        <v>1</v>
      </c>
    </row>
    <row r="637" spans="1:45">
      <c r="A637" s="237"/>
      <c r="B637" s="234">
        <v>1</v>
      </c>
      <c r="C637" s="235">
        <v>2</v>
      </c>
      <c r="D637" s="258">
        <v>0.45</v>
      </c>
      <c r="E637" s="231"/>
      <c r="F637" s="232"/>
      <c r="G637" s="232"/>
      <c r="H637" s="232"/>
      <c r="I637" s="232"/>
      <c r="J637" s="232"/>
      <c r="K637" s="232"/>
      <c r="L637" s="232"/>
      <c r="M637" s="232"/>
      <c r="N637" s="232"/>
      <c r="O637" s="232"/>
      <c r="P637" s="232"/>
      <c r="Q637" s="232"/>
      <c r="R637" s="232"/>
      <c r="S637" s="232"/>
      <c r="T637" s="232"/>
      <c r="U637" s="232"/>
      <c r="V637" s="232"/>
      <c r="W637" s="232"/>
      <c r="X637" s="232"/>
      <c r="Y637" s="232"/>
      <c r="Z637" s="232"/>
      <c r="AA637" s="232"/>
      <c r="AB637" s="232"/>
      <c r="AC637" s="232"/>
      <c r="AD637" s="232"/>
      <c r="AE637" s="232"/>
      <c r="AF637" s="232"/>
      <c r="AG637" s="232"/>
      <c r="AH637" s="232"/>
      <c r="AI637" s="232"/>
      <c r="AJ637" s="232"/>
      <c r="AK637" s="232"/>
      <c r="AL637" s="232"/>
      <c r="AM637" s="232"/>
      <c r="AN637" s="232"/>
      <c r="AO637" s="232"/>
      <c r="AP637" s="232"/>
      <c r="AQ637" s="232"/>
      <c r="AR637" s="232"/>
      <c r="AS637" s="226">
        <v>12</v>
      </c>
    </row>
    <row r="638" spans="1:45">
      <c r="A638" s="237"/>
      <c r="B638" s="246" t="s">
        <v>142</v>
      </c>
      <c r="C638" s="247"/>
      <c r="D638" s="259">
        <v>0.32500000000000001</v>
      </c>
      <c r="E638" s="231"/>
      <c r="F638" s="232"/>
      <c r="G638" s="232"/>
      <c r="H638" s="232"/>
      <c r="I638" s="232"/>
      <c r="J638" s="232"/>
      <c r="K638" s="232"/>
      <c r="L638" s="232"/>
      <c r="M638" s="232"/>
      <c r="N638" s="232"/>
      <c r="O638" s="232"/>
      <c r="P638" s="232"/>
      <c r="Q638" s="232"/>
      <c r="R638" s="232"/>
      <c r="S638" s="232"/>
      <c r="T638" s="232"/>
      <c r="U638" s="232"/>
      <c r="V638" s="232"/>
      <c r="W638" s="232"/>
      <c r="X638" s="232"/>
      <c r="Y638" s="232"/>
      <c r="Z638" s="232"/>
      <c r="AA638" s="232"/>
      <c r="AB638" s="232"/>
      <c r="AC638" s="232"/>
      <c r="AD638" s="232"/>
      <c r="AE638" s="232"/>
      <c r="AF638" s="232"/>
      <c r="AG638" s="232"/>
      <c r="AH638" s="232"/>
      <c r="AI638" s="232"/>
      <c r="AJ638" s="232"/>
      <c r="AK638" s="232"/>
      <c r="AL638" s="232"/>
      <c r="AM638" s="232"/>
      <c r="AN638" s="232"/>
      <c r="AO638" s="232"/>
      <c r="AP638" s="232"/>
      <c r="AQ638" s="232"/>
      <c r="AR638" s="232"/>
      <c r="AS638" s="226">
        <v>16</v>
      </c>
    </row>
    <row r="639" spans="1:45">
      <c r="A639" s="237"/>
      <c r="B639" s="232" t="s">
        <v>143</v>
      </c>
      <c r="C639" s="237"/>
      <c r="D639" s="260">
        <v>0.32500000000000001</v>
      </c>
      <c r="E639" s="231"/>
      <c r="F639" s="232"/>
      <c r="G639" s="232"/>
      <c r="H639" s="232"/>
      <c r="I639" s="232"/>
      <c r="J639" s="232"/>
      <c r="K639" s="232"/>
      <c r="L639" s="232"/>
      <c r="M639" s="232"/>
      <c r="N639" s="232"/>
      <c r="O639" s="232"/>
      <c r="P639" s="232"/>
      <c r="Q639" s="232"/>
      <c r="R639" s="232"/>
      <c r="S639" s="232"/>
      <c r="T639" s="232"/>
      <c r="U639" s="232"/>
      <c r="V639" s="232"/>
      <c r="W639" s="232"/>
      <c r="X639" s="232"/>
      <c r="Y639" s="232"/>
      <c r="Z639" s="232"/>
      <c r="AA639" s="232"/>
      <c r="AB639" s="232"/>
      <c r="AC639" s="232"/>
      <c r="AD639" s="232"/>
      <c r="AE639" s="232"/>
      <c r="AF639" s="232"/>
      <c r="AG639" s="232"/>
      <c r="AH639" s="232"/>
      <c r="AI639" s="232"/>
      <c r="AJ639" s="232"/>
      <c r="AK639" s="232"/>
      <c r="AL639" s="232"/>
      <c r="AM639" s="232"/>
      <c r="AN639" s="232"/>
      <c r="AO639" s="232"/>
      <c r="AP639" s="232"/>
      <c r="AQ639" s="232"/>
      <c r="AR639" s="232"/>
      <c r="AS639" s="226">
        <v>0.32500000000000001</v>
      </c>
    </row>
    <row r="640" spans="1:45">
      <c r="A640" s="237"/>
      <c r="B640" s="232" t="s">
        <v>144</v>
      </c>
      <c r="C640" s="237"/>
      <c r="D640" s="249">
        <v>0.17677669529663689</v>
      </c>
      <c r="E640" s="231"/>
      <c r="F640" s="232"/>
      <c r="G640" s="232"/>
      <c r="H640" s="232"/>
      <c r="I640" s="232"/>
      <c r="J640" s="232"/>
      <c r="K640" s="232"/>
      <c r="L640" s="232"/>
      <c r="M640" s="232"/>
      <c r="N640" s="232"/>
      <c r="O640" s="232"/>
      <c r="P640" s="232"/>
      <c r="Q640" s="232"/>
      <c r="R640" s="232"/>
      <c r="S640" s="232"/>
      <c r="T640" s="232"/>
      <c r="U640" s="232"/>
      <c r="V640" s="232"/>
      <c r="W640" s="232"/>
      <c r="X640" s="232"/>
      <c r="Y640" s="232"/>
      <c r="Z640" s="232"/>
      <c r="AA640" s="232"/>
      <c r="AB640" s="232"/>
      <c r="AC640" s="232"/>
      <c r="AD640" s="232"/>
      <c r="AE640" s="232"/>
      <c r="AF640" s="232"/>
      <c r="AG640" s="232"/>
      <c r="AH640" s="232"/>
      <c r="AI640" s="232"/>
      <c r="AJ640" s="232"/>
      <c r="AK640" s="232"/>
      <c r="AL640" s="232"/>
      <c r="AM640" s="232"/>
      <c r="AN640" s="232"/>
      <c r="AO640" s="232"/>
      <c r="AP640" s="232"/>
      <c r="AQ640" s="232"/>
      <c r="AR640" s="232"/>
      <c r="AS640" s="226">
        <v>18</v>
      </c>
    </row>
    <row r="641" spans="1:45">
      <c r="A641" s="237"/>
      <c r="B641" s="232" t="s">
        <v>93</v>
      </c>
      <c r="C641" s="237"/>
      <c r="D641" s="101">
        <v>0.54392829322042124</v>
      </c>
      <c r="E641" s="231"/>
      <c r="F641" s="232"/>
      <c r="G641" s="232"/>
      <c r="H641" s="232"/>
      <c r="I641" s="232"/>
      <c r="J641" s="232"/>
      <c r="K641" s="232"/>
      <c r="L641" s="232"/>
      <c r="M641" s="232"/>
      <c r="N641" s="232"/>
      <c r="O641" s="232"/>
      <c r="P641" s="232"/>
      <c r="Q641" s="232"/>
      <c r="R641" s="232"/>
      <c r="S641" s="232"/>
      <c r="T641" s="232"/>
      <c r="U641" s="232"/>
      <c r="V641" s="232"/>
      <c r="W641" s="232"/>
      <c r="X641" s="232"/>
      <c r="Y641" s="232"/>
      <c r="Z641" s="232"/>
      <c r="AA641" s="232"/>
      <c r="AB641" s="232"/>
      <c r="AC641" s="232"/>
      <c r="AD641" s="232"/>
      <c r="AE641" s="232"/>
      <c r="AF641" s="232"/>
      <c r="AG641" s="232"/>
      <c r="AH641" s="232"/>
      <c r="AI641" s="232"/>
      <c r="AJ641" s="232"/>
      <c r="AK641" s="232"/>
      <c r="AL641" s="232"/>
      <c r="AM641" s="232"/>
      <c r="AN641" s="232"/>
      <c r="AO641" s="232"/>
      <c r="AP641" s="232"/>
      <c r="AQ641" s="232"/>
      <c r="AR641" s="232"/>
      <c r="AS641" s="250"/>
    </row>
    <row r="642" spans="1:45">
      <c r="A642" s="237"/>
      <c r="B642" s="232" t="s">
        <v>145</v>
      </c>
      <c r="C642" s="237"/>
      <c r="D642" s="101">
        <v>0</v>
      </c>
      <c r="E642" s="231"/>
      <c r="F642" s="232"/>
      <c r="G642" s="232"/>
      <c r="H642" s="232"/>
      <c r="I642" s="232"/>
      <c r="J642" s="232"/>
      <c r="K642" s="232"/>
      <c r="L642" s="232"/>
      <c r="M642" s="232"/>
      <c r="N642" s="232"/>
      <c r="O642" s="232"/>
      <c r="P642" s="232"/>
      <c r="Q642" s="232"/>
      <c r="R642" s="232"/>
      <c r="S642" s="232"/>
      <c r="T642" s="232"/>
      <c r="U642" s="232"/>
      <c r="V642" s="232"/>
      <c r="W642" s="232"/>
      <c r="X642" s="232"/>
      <c r="Y642" s="232"/>
      <c r="Z642" s="232"/>
      <c r="AA642" s="232"/>
      <c r="AB642" s="232"/>
      <c r="AC642" s="232"/>
      <c r="AD642" s="232"/>
      <c r="AE642" s="232"/>
      <c r="AF642" s="232"/>
      <c r="AG642" s="232"/>
      <c r="AH642" s="232"/>
      <c r="AI642" s="232"/>
      <c r="AJ642" s="232"/>
      <c r="AK642" s="232"/>
      <c r="AL642" s="232"/>
      <c r="AM642" s="232"/>
      <c r="AN642" s="232"/>
      <c r="AO642" s="232"/>
      <c r="AP642" s="232"/>
      <c r="AQ642" s="232"/>
      <c r="AR642" s="232"/>
      <c r="AS642" s="250"/>
    </row>
    <row r="643" spans="1:45">
      <c r="A643" s="237"/>
      <c r="B643" s="251" t="s">
        <v>245</v>
      </c>
      <c r="C643" s="252"/>
      <c r="D643" s="253" t="s">
        <v>246</v>
      </c>
      <c r="E643" s="231"/>
      <c r="F643" s="232"/>
      <c r="G643" s="232"/>
      <c r="H643" s="232"/>
      <c r="I643" s="232"/>
      <c r="J643" s="232"/>
      <c r="K643" s="232"/>
      <c r="L643" s="232"/>
      <c r="M643" s="232"/>
      <c r="N643" s="232"/>
      <c r="O643" s="232"/>
      <c r="P643" s="232"/>
      <c r="Q643" s="232"/>
      <c r="R643" s="232"/>
      <c r="S643" s="232"/>
      <c r="T643" s="232"/>
      <c r="U643" s="232"/>
      <c r="V643" s="232"/>
      <c r="W643" s="232"/>
      <c r="X643" s="232"/>
      <c r="Y643" s="232"/>
      <c r="Z643" s="232"/>
      <c r="AA643" s="232"/>
      <c r="AB643" s="232"/>
      <c r="AC643" s="232"/>
      <c r="AD643" s="232"/>
      <c r="AE643" s="232"/>
      <c r="AF643" s="232"/>
      <c r="AG643" s="232"/>
      <c r="AH643" s="232"/>
      <c r="AI643" s="232"/>
      <c r="AJ643" s="232"/>
      <c r="AK643" s="232"/>
      <c r="AL643" s="232"/>
      <c r="AM643" s="232"/>
      <c r="AN643" s="232"/>
      <c r="AO643" s="232"/>
      <c r="AP643" s="232"/>
      <c r="AQ643" s="232"/>
      <c r="AR643" s="232"/>
      <c r="AS643" s="250"/>
    </row>
    <row r="644" spans="1:45">
      <c r="B644" s="254"/>
      <c r="C644" s="246"/>
      <c r="D644" s="255"/>
      <c r="AS644" s="250"/>
    </row>
    <row r="645" spans="1:45" ht="15">
      <c r="B645" s="225" t="s">
        <v>291</v>
      </c>
      <c r="AS645" s="226" t="s">
        <v>147</v>
      </c>
    </row>
    <row r="646" spans="1:45" ht="15">
      <c r="A646" s="256" t="s">
        <v>38</v>
      </c>
      <c r="B646" s="228" t="s">
        <v>113</v>
      </c>
      <c r="C646" s="229" t="s">
        <v>114</v>
      </c>
      <c r="D646" s="230" t="s">
        <v>128</v>
      </c>
      <c r="E646" s="231"/>
      <c r="F646" s="232"/>
      <c r="G646" s="232"/>
      <c r="H646" s="232"/>
      <c r="I646" s="232"/>
      <c r="J646" s="232"/>
      <c r="K646" s="232"/>
      <c r="L646" s="232"/>
      <c r="M646" s="232"/>
      <c r="N646" s="232"/>
      <c r="O646" s="232"/>
      <c r="P646" s="232"/>
      <c r="Q646" s="232"/>
      <c r="R646" s="232"/>
      <c r="S646" s="232"/>
      <c r="T646" s="232"/>
      <c r="U646" s="232"/>
      <c r="V646" s="232"/>
      <c r="W646" s="232"/>
      <c r="X646" s="232"/>
      <c r="Y646" s="232"/>
      <c r="Z646" s="232"/>
      <c r="AA646" s="232"/>
      <c r="AB646" s="232"/>
      <c r="AC646" s="232"/>
      <c r="AD646" s="232"/>
      <c r="AE646" s="232"/>
      <c r="AF646" s="232"/>
      <c r="AG646" s="232"/>
      <c r="AH646" s="232"/>
      <c r="AI646" s="232"/>
      <c r="AJ646" s="232"/>
      <c r="AK646" s="232"/>
      <c r="AL646" s="232"/>
      <c r="AM646" s="232"/>
      <c r="AN646" s="232"/>
      <c r="AO646" s="232"/>
      <c r="AP646" s="232"/>
      <c r="AQ646" s="232"/>
      <c r="AR646" s="232"/>
      <c r="AS646" s="226">
        <v>1</v>
      </c>
    </row>
    <row r="647" spans="1:45">
      <c r="A647" s="237"/>
      <c r="B647" s="234" t="s">
        <v>129</v>
      </c>
      <c r="C647" s="235" t="s">
        <v>129</v>
      </c>
      <c r="D647" s="236" t="s">
        <v>130</v>
      </c>
      <c r="E647" s="231"/>
      <c r="F647" s="232"/>
      <c r="G647" s="232"/>
      <c r="H647" s="232"/>
      <c r="I647" s="232"/>
      <c r="J647" s="232"/>
      <c r="K647" s="232"/>
      <c r="L647" s="232"/>
      <c r="M647" s="232"/>
      <c r="N647" s="232"/>
      <c r="O647" s="232"/>
      <c r="P647" s="232"/>
      <c r="Q647" s="232"/>
      <c r="R647" s="232"/>
      <c r="S647" s="232"/>
      <c r="T647" s="232"/>
      <c r="U647" s="232"/>
      <c r="V647" s="232"/>
      <c r="W647" s="232"/>
      <c r="X647" s="232"/>
      <c r="Y647" s="232"/>
      <c r="Z647" s="232"/>
      <c r="AA647" s="232"/>
      <c r="AB647" s="232"/>
      <c r="AC647" s="232"/>
      <c r="AD647" s="232"/>
      <c r="AE647" s="232"/>
      <c r="AF647" s="232"/>
      <c r="AG647" s="232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26" t="s">
        <v>3</v>
      </c>
    </row>
    <row r="648" spans="1:45">
      <c r="A648" s="237"/>
      <c r="B648" s="234"/>
      <c r="C648" s="235"/>
      <c r="D648" s="238" t="s">
        <v>244</v>
      </c>
      <c r="E648" s="231"/>
      <c r="F648" s="232"/>
      <c r="G648" s="232"/>
      <c r="H648" s="232"/>
      <c r="I648" s="232"/>
      <c r="J648" s="232"/>
      <c r="K648" s="232"/>
      <c r="L648" s="232"/>
      <c r="M648" s="232"/>
      <c r="N648" s="232"/>
      <c r="O648" s="232"/>
      <c r="P648" s="232"/>
      <c r="Q648" s="232"/>
      <c r="R648" s="232"/>
      <c r="S648" s="232"/>
      <c r="T648" s="232"/>
      <c r="U648" s="232"/>
      <c r="V648" s="232"/>
      <c r="W648" s="232"/>
      <c r="X648" s="232"/>
      <c r="Y648" s="232"/>
      <c r="Z648" s="232"/>
      <c r="AA648" s="232"/>
      <c r="AB648" s="232"/>
      <c r="AC648" s="232"/>
      <c r="AD648" s="232"/>
      <c r="AE648" s="232"/>
      <c r="AF648" s="232"/>
      <c r="AG648" s="232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26">
        <v>1</v>
      </c>
    </row>
    <row r="649" spans="1:45">
      <c r="A649" s="237"/>
      <c r="B649" s="234"/>
      <c r="C649" s="235"/>
      <c r="D649" s="239"/>
      <c r="E649" s="231"/>
      <c r="F649" s="232"/>
      <c r="G649" s="232"/>
      <c r="H649" s="232"/>
      <c r="I649" s="232"/>
      <c r="J649" s="232"/>
      <c r="K649" s="232"/>
      <c r="L649" s="232"/>
      <c r="M649" s="232"/>
      <c r="N649" s="232"/>
      <c r="O649" s="232"/>
      <c r="P649" s="232"/>
      <c r="Q649" s="232"/>
      <c r="R649" s="232"/>
      <c r="S649" s="232"/>
      <c r="T649" s="232"/>
      <c r="U649" s="232"/>
      <c r="V649" s="232"/>
      <c r="W649" s="232"/>
      <c r="X649" s="232"/>
      <c r="Y649" s="232"/>
      <c r="Z649" s="232"/>
      <c r="AA649" s="232"/>
      <c r="AB649" s="232"/>
      <c r="AC649" s="232"/>
      <c r="AD649" s="232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26">
        <v>1</v>
      </c>
    </row>
    <row r="650" spans="1:45">
      <c r="A650" s="237"/>
      <c r="B650" s="228">
        <v>1</v>
      </c>
      <c r="C650" s="240">
        <v>1</v>
      </c>
      <c r="D650" s="270">
        <v>22.7</v>
      </c>
      <c r="E650" s="271"/>
      <c r="F650" s="272"/>
      <c r="G650" s="272"/>
      <c r="H650" s="272"/>
      <c r="I650" s="272"/>
      <c r="J650" s="272"/>
      <c r="K650" s="272"/>
      <c r="L650" s="272"/>
      <c r="M650" s="272"/>
      <c r="N650" s="272"/>
      <c r="O650" s="272"/>
      <c r="P650" s="272"/>
      <c r="Q650" s="272"/>
      <c r="R650" s="272"/>
      <c r="S650" s="272"/>
      <c r="T650" s="272"/>
      <c r="U650" s="272"/>
      <c r="V650" s="272"/>
      <c r="W650" s="272"/>
      <c r="X650" s="272"/>
      <c r="Y650" s="272"/>
      <c r="Z650" s="272"/>
      <c r="AA650" s="272"/>
      <c r="AB650" s="272"/>
      <c r="AC650" s="272"/>
      <c r="AD650" s="272"/>
      <c r="AE650" s="272"/>
      <c r="AF650" s="272"/>
      <c r="AG650" s="272"/>
      <c r="AH650" s="272"/>
      <c r="AI650" s="272"/>
      <c r="AJ650" s="272"/>
      <c r="AK650" s="272"/>
      <c r="AL650" s="272"/>
      <c r="AM650" s="272"/>
      <c r="AN650" s="272"/>
      <c r="AO650" s="272"/>
      <c r="AP650" s="272"/>
      <c r="AQ650" s="272"/>
      <c r="AR650" s="272"/>
      <c r="AS650" s="273">
        <v>1</v>
      </c>
    </row>
    <row r="651" spans="1:45">
      <c r="A651" s="237"/>
      <c r="B651" s="234">
        <v>1</v>
      </c>
      <c r="C651" s="235">
        <v>2</v>
      </c>
      <c r="D651" s="274">
        <v>23.3</v>
      </c>
      <c r="E651" s="271"/>
      <c r="F651" s="272"/>
      <c r="G651" s="272"/>
      <c r="H651" s="272"/>
      <c r="I651" s="272"/>
      <c r="J651" s="272"/>
      <c r="K651" s="272"/>
      <c r="L651" s="272"/>
      <c r="M651" s="272"/>
      <c r="N651" s="272"/>
      <c r="O651" s="272"/>
      <c r="P651" s="272"/>
      <c r="Q651" s="272"/>
      <c r="R651" s="272"/>
      <c r="S651" s="272"/>
      <c r="T651" s="272"/>
      <c r="U651" s="272"/>
      <c r="V651" s="272"/>
      <c r="W651" s="272"/>
      <c r="X651" s="272"/>
      <c r="Y651" s="272"/>
      <c r="Z651" s="272"/>
      <c r="AA651" s="272"/>
      <c r="AB651" s="272"/>
      <c r="AC651" s="272"/>
      <c r="AD651" s="272"/>
      <c r="AE651" s="272"/>
      <c r="AF651" s="272"/>
      <c r="AG651" s="272"/>
      <c r="AH651" s="272"/>
      <c r="AI651" s="272"/>
      <c r="AJ651" s="272"/>
      <c r="AK651" s="272"/>
      <c r="AL651" s="272"/>
      <c r="AM651" s="272"/>
      <c r="AN651" s="272"/>
      <c r="AO651" s="272"/>
      <c r="AP651" s="272"/>
      <c r="AQ651" s="272"/>
      <c r="AR651" s="272"/>
      <c r="AS651" s="273">
        <v>13</v>
      </c>
    </row>
    <row r="652" spans="1:45">
      <c r="A652" s="237"/>
      <c r="B652" s="246" t="s">
        <v>142</v>
      </c>
      <c r="C652" s="247"/>
      <c r="D652" s="275">
        <v>23</v>
      </c>
      <c r="E652" s="271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272"/>
      <c r="AL652" s="272"/>
      <c r="AM652" s="272"/>
      <c r="AN652" s="272"/>
      <c r="AO652" s="272"/>
      <c r="AP652" s="272"/>
      <c r="AQ652" s="272"/>
      <c r="AR652" s="272"/>
      <c r="AS652" s="273">
        <v>16</v>
      </c>
    </row>
    <row r="653" spans="1:45">
      <c r="A653" s="237"/>
      <c r="B653" s="232" t="s">
        <v>143</v>
      </c>
      <c r="C653" s="237"/>
      <c r="D653" s="276">
        <v>23</v>
      </c>
      <c r="E653" s="271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272"/>
      <c r="AL653" s="272"/>
      <c r="AM653" s="272"/>
      <c r="AN653" s="272"/>
      <c r="AO653" s="272"/>
      <c r="AP653" s="272"/>
      <c r="AQ653" s="272"/>
      <c r="AR653" s="272"/>
      <c r="AS653" s="273">
        <v>23</v>
      </c>
    </row>
    <row r="654" spans="1:45">
      <c r="A654" s="237"/>
      <c r="B654" s="232" t="s">
        <v>144</v>
      </c>
      <c r="C654" s="237"/>
      <c r="D654" s="276">
        <v>0.42426406871192951</v>
      </c>
      <c r="E654" s="271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272"/>
      <c r="AL654" s="272"/>
      <c r="AM654" s="272"/>
      <c r="AN654" s="272"/>
      <c r="AO654" s="272"/>
      <c r="AP654" s="272"/>
      <c r="AQ654" s="272"/>
      <c r="AR654" s="272"/>
      <c r="AS654" s="273">
        <v>19</v>
      </c>
    </row>
    <row r="655" spans="1:45">
      <c r="A655" s="237"/>
      <c r="B655" s="232" t="s">
        <v>93</v>
      </c>
      <c r="C655" s="237"/>
      <c r="D655" s="101">
        <v>1.8446263857040412E-2</v>
      </c>
      <c r="E655" s="231"/>
      <c r="F655" s="232"/>
      <c r="G655" s="232"/>
      <c r="H655" s="232"/>
      <c r="I655" s="232"/>
      <c r="J655" s="232"/>
      <c r="K655" s="232"/>
      <c r="L655" s="232"/>
      <c r="M655" s="232"/>
      <c r="N655" s="232"/>
      <c r="O655" s="232"/>
      <c r="P655" s="232"/>
      <c r="Q655" s="232"/>
      <c r="R655" s="232"/>
      <c r="S655" s="232"/>
      <c r="T655" s="232"/>
      <c r="U655" s="232"/>
      <c r="V655" s="232"/>
      <c r="W655" s="232"/>
      <c r="X655" s="232"/>
      <c r="Y655" s="232"/>
      <c r="Z655" s="232"/>
      <c r="AA655" s="232"/>
      <c r="AB655" s="232"/>
      <c r="AC655" s="232"/>
      <c r="AD655" s="232"/>
      <c r="AE655" s="232"/>
      <c r="AF655" s="232"/>
      <c r="AG655" s="232"/>
      <c r="AH655" s="232"/>
      <c r="AI655" s="232"/>
      <c r="AJ655" s="232"/>
      <c r="AK655" s="232"/>
      <c r="AL655" s="232"/>
      <c r="AM655" s="232"/>
      <c r="AN655" s="232"/>
      <c r="AO655" s="232"/>
      <c r="AP655" s="232"/>
      <c r="AQ655" s="232"/>
      <c r="AR655" s="232"/>
      <c r="AS655" s="250"/>
    </row>
    <row r="656" spans="1:45">
      <c r="A656" s="237"/>
      <c r="B656" s="232" t="s">
        <v>145</v>
      </c>
      <c r="C656" s="237"/>
      <c r="D656" s="101">
        <v>0</v>
      </c>
      <c r="E656" s="231"/>
      <c r="F656" s="232"/>
      <c r="G656" s="232"/>
      <c r="H656" s="232"/>
      <c r="I656" s="232"/>
      <c r="J656" s="232"/>
      <c r="K656" s="232"/>
      <c r="L656" s="232"/>
      <c r="M656" s="232"/>
      <c r="N656" s="232"/>
      <c r="O656" s="232"/>
      <c r="P656" s="232"/>
      <c r="Q656" s="232"/>
      <c r="R656" s="232"/>
      <c r="S656" s="232"/>
      <c r="T656" s="232"/>
      <c r="U656" s="232"/>
      <c r="V656" s="232"/>
      <c r="W656" s="232"/>
      <c r="X656" s="232"/>
      <c r="Y656" s="232"/>
      <c r="Z656" s="232"/>
      <c r="AA656" s="232"/>
      <c r="AB656" s="232"/>
      <c r="AC656" s="232"/>
      <c r="AD656" s="232"/>
      <c r="AE656" s="232"/>
      <c r="AF656" s="232"/>
      <c r="AG656" s="232"/>
      <c r="AH656" s="232"/>
      <c r="AI656" s="232"/>
      <c r="AJ656" s="232"/>
      <c r="AK656" s="232"/>
      <c r="AL656" s="232"/>
      <c r="AM656" s="232"/>
      <c r="AN656" s="232"/>
      <c r="AO656" s="232"/>
      <c r="AP656" s="232"/>
      <c r="AQ656" s="232"/>
      <c r="AR656" s="232"/>
      <c r="AS656" s="250"/>
    </row>
    <row r="657" spans="1:45">
      <c r="A657" s="237"/>
      <c r="B657" s="251" t="s">
        <v>245</v>
      </c>
      <c r="C657" s="252"/>
      <c r="D657" s="253" t="s">
        <v>246</v>
      </c>
      <c r="E657" s="231"/>
      <c r="F657" s="232"/>
      <c r="G657" s="232"/>
      <c r="H657" s="232"/>
      <c r="I657" s="232"/>
      <c r="J657" s="232"/>
      <c r="K657" s="232"/>
      <c r="L657" s="232"/>
      <c r="M657" s="232"/>
      <c r="N657" s="232"/>
      <c r="O657" s="232"/>
      <c r="P657" s="232"/>
      <c r="Q657" s="232"/>
      <c r="R657" s="232"/>
      <c r="S657" s="232"/>
      <c r="T657" s="232"/>
      <c r="U657" s="232"/>
      <c r="V657" s="232"/>
      <c r="W657" s="232"/>
      <c r="X657" s="232"/>
      <c r="Y657" s="232"/>
      <c r="Z657" s="232"/>
      <c r="AA657" s="232"/>
      <c r="AB657" s="232"/>
      <c r="AC657" s="232"/>
      <c r="AD657" s="232"/>
      <c r="AE657" s="232"/>
      <c r="AF657" s="232"/>
      <c r="AG657" s="232"/>
      <c r="AH657" s="232"/>
      <c r="AI657" s="232"/>
      <c r="AJ657" s="232"/>
      <c r="AK657" s="232"/>
      <c r="AL657" s="232"/>
      <c r="AM657" s="232"/>
      <c r="AN657" s="232"/>
      <c r="AO657" s="232"/>
      <c r="AP657" s="232"/>
      <c r="AQ657" s="232"/>
      <c r="AR657" s="232"/>
      <c r="AS657" s="250"/>
    </row>
    <row r="658" spans="1:45">
      <c r="B658" s="254"/>
      <c r="C658" s="246"/>
      <c r="D658" s="255"/>
      <c r="AS658" s="250"/>
    </row>
    <row r="659" spans="1:45" ht="15">
      <c r="B659" s="225" t="s">
        <v>292</v>
      </c>
      <c r="AS659" s="226" t="s">
        <v>147</v>
      </c>
    </row>
    <row r="660" spans="1:45" ht="15">
      <c r="A660" s="256" t="s">
        <v>41</v>
      </c>
      <c r="B660" s="228" t="s">
        <v>113</v>
      </c>
      <c r="C660" s="229" t="s">
        <v>114</v>
      </c>
      <c r="D660" s="230" t="s">
        <v>128</v>
      </c>
      <c r="E660" s="231"/>
      <c r="F660" s="232"/>
      <c r="G660" s="232"/>
      <c r="H660" s="232"/>
      <c r="I660" s="232"/>
      <c r="J660" s="232"/>
      <c r="K660" s="232"/>
      <c r="L660" s="232"/>
      <c r="M660" s="232"/>
      <c r="N660" s="232"/>
      <c r="O660" s="232"/>
      <c r="P660" s="232"/>
      <c r="Q660" s="232"/>
      <c r="R660" s="232"/>
      <c r="S660" s="232"/>
      <c r="T660" s="232"/>
      <c r="U660" s="232"/>
      <c r="V660" s="232"/>
      <c r="W660" s="232"/>
      <c r="X660" s="232"/>
      <c r="Y660" s="232"/>
      <c r="Z660" s="232"/>
      <c r="AA660" s="232"/>
      <c r="AB660" s="232"/>
      <c r="AC660" s="232"/>
      <c r="AD660" s="232"/>
      <c r="AE660" s="232"/>
      <c r="AF660" s="232"/>
      <c r="AG660" s="232"/>
      <c r="AH660" s="232"/>
      <c r="AI660" s="232"/>
      <c r="AJ660" s="232"/>
      <c r="AK660" s="232"/>
      <c r="AL660" s="232"/>
      <c r="AM660" s="232"/>
      <c r="AN660" s="232"/>
      <c r="AO660" s="232"/>
      <c r="AP660" s="232"/>
      <c r="AQ660" s="232"/>
      <c r="AR660" s="232"/>
      <c r="AS660" s="226">
        <v>1</v>
      </c>
    </row>
    <row r="661" spans="1:45">
      <c r="A661" s="237"/>
      <c r="B661" s="234" t="s">
        <v>129</v>
      </c>
      <c r="C661" s="235" t="s">
        <v>129</v>
      </c>
      <c r="D661" s="236" t="s">
        <v>130</v>
      </c>
      <c r="E661" s="231"/>
      <c r="F661" s="232"/>
      <c r="G661" s="232"/>
      <c r="H661" s="232"/>
      <c r="I661" s="232"/>
      <c r="J661" s="232"/>
      <c r="K661" s="232"/>
      <c r="L661" s="232"/>
      <c r="M661" s="232"/>
      <c r="N661" s="232"/>
      <c r="O661" s="232"/>
      <c r="P661" s="232"/>
      <c r="Q661" s="232"/>
      <c r="R661" s="232"/>
      <c r="S661" s="232"/>
      <c r="T661" s="232"/>
      <c r="U661" s="232"/>
      <c r="V661" s="232"/>
      <c r="W661" s="232"/>
      <c r="X661" s="232"/>
      <c r="Y661" s="232"/>
      <c r="Z661" s="232"/>
      <c r="AA661" s="232"/>
      <c r="AB661" s="232"/>
      <c r="AC661" s="232"/>
      <c r="AD661" s="232"/>
      <c r="AE661" s="232"/>
      <c r="AF661" s="232"/>
      <c r="AG661" s="232"/>
      <c r="AH661" s="232"/>
      <c r="AI661" s="232"/>
      <c r="AJ661" s="232"/>
      <c r="AK661" s="232"/>
      <c r="AL661" s="232"/>
      <c r="AM661" s="232"/>
      <c r="AN661" s="232"/>
      <c r="AO661" s="232"/>
      <c r="AP661" s="232"/>
      <c r="AQ661" s="232"/>
      <c r="AR661" s="232"/>
      <c r="AS661" s="226" t="s">
        <v>3</v>
      </c>
    </row>
    <row r="662" spans="1:45">
      <c r="A662" s="237"/>
      <c r="B662" s="234"/>
      <c r="C662" s="235"/>
      <c r="D662" s="238" t="s">
        <v>244</v>
      </c>
      <c r="E662" s="231"/>
      <c r="F662" s="232"/>
      <c r="G662" s="232"/>
      <c r="H662" s="232"/>
      <c r="I662" s="232"/>
      <c r="J662" s="232"/>
      <c r="K662" s="232"/>
      <c r="L662" s="232"/>
      <c r="M662" s="232"/>
      <c r="N662" s="232"/>
      <c r="O662" s="232"/>
      <c r="P662" s="232"/>
      <c r="Q662" s="232"/>
      <c r="R662" s="232"/>
      <c r="S662" s="232"/>
      <c r="T662" s="232"/>
      <c r="U662" s="232"/>
      <c r="V662" s="232"/>
      <c r="W662" s="232"/>
      <c r="X662" s="232"/>
      <c r="Y662" s="232"/>
      <c r="Z662" s="232"/>
      <c r="AA662" s="232"/>
      <c r="AB662" s="232"/>
      <c r="AC662" s="232"/>
      <c r="AD662" s="232"/>
      <c r="AE662" s="232"/>
      <c r="AF662" s="232"/>
      <c r="AG662" s="232"/>
      <c r="AH662" s="232"/>
      <c r="AI662" s="232"/>
      <c r="AJ662" s="232"/>
      <c r="AK662" s="232"/>
      <c r="AL662" s="232"/>
      <c r="AM662" s="232"/>
      <c r="AN662" s="232"/>
      <c r="AO662" s="232"/>
      <c r="AP662" s="232"/>
      <c r="AQ662" s="232"/>
      <c r="AR662" s="232"/>
      <c r="AS662" s="226">
        <v>2</v>
      </c>
    </row>
    <row r="663" spans="1:45">
      <c r="A663" s="237"/>
      <c r="B663" s="234"/>
      <c r="C663" s="235"/>
      <c r="D663" s="239"/>
      <c r="E663" s="231"/>
      <c r="F663" s="232"/>
      <c r="G663" s="232"/>
      <c r="H663" s="232"/>
      <c r="I663" s="232"/>
      <c r="J663" s="232"/>
      <c r="K663" s="232"/>
      <c r="L663" s="232"/>
      <c r="M663" s="232"/>
      <c r="N663" s="232"/>
      <c r="O663" s="232"/>
      <c r="P663" s="232"/>
      <c r="Q663" s="232"/>
      <c r="R663" s="232"/>
      <c r="S663" s="232"/>
      <c r="T663" s="232"/>
      <c r="U663" s="232"/>
      <c r="V663" s="232"/>
      <c r="W663" s="232"/>
      <c r="X663" s="232"/>
      <c r="Y663" s="232"/>
      <c r="Z663" s="232"/>
      <c r="AA663" s="232"/>
      <c r="AB663" s="232"/>
      <c r="AC663" s="232"/>
      <c r="AD663" s="232"/>
      <c r="AE663" s="232"/>
      <c r="AF663" s="232"/>
      <c r="AG663" s="232"/>
      <c r="AH663" s="232"/>
      <c r="AI663" s="232"/>
      <c r="AJ663" s="232"/>
      <c r="AK663" s="232"/>
      <c r="AL663" s="232"/>
      <c r="AM663" s="232"/>
      <c r="AN663" s="232"/>
      <c r="AO663" s="232"/>
      <c r="AP663" s="232"/>
      <c r="AQ663" s="232"/>
      <c r="AR663" s="232"/>
      <c r="AS663" s="226">
        <v>2</v>
      </c>
    </row>
    <row r="664" spans="1:45">
      <c r="A664" s="237"/>
      <c r="B664" s="228">
        <v>1</v>
      </c>
      <c r="C664" s="240">
        <v>1</v>
      </c>
      <c r="D664" s="257">
        <v>1.43</v>
      </c>
      <c r="E664" s="231"/>
      <c r="F664" s="232"/>
      <c r="G664" s="232"/>
      <c r="H664" s="232"/>
      <c r="I664" s="232"/>
      <c r="J664" s="232"/>
      <c r="K664" s="232"/>
      <c r="L664" s="232"/>
      <c r="M664" s="232"/>
      <c r="N664" s="232"/>
      <c r="O664" s="232"/>
      <c r="P664" s="232"/>
      <c r="Q664" s="232"/>
      <c r="R664" s="232"/>
      <c r="S664" s="232"/>
      <c r="T664" s="232"/>
      <c r="U664" s="232"/>
      <c r="V664" s="232"/>
      <c r="W664" s="232"/>
      <c r="X664" s="232"/>
      <c r="Y664" s="232"/>
      <c r="Z664" s="232"/>
      <c r="AA664" s="232"/>
      <c r="AB664" s="232"/>
      <c r="AC664" s="232"/>
      <c r="AD664" s="232"/>
      <c r="AE664" s="232"/>
      <c r="AF664" s="232"/>
      <c r="AG664" s="232"/>
      <c r="AH664" s="232"/>
      <c r="AI664" s="232"/>
      <c r="AJ664" s="232"/>
      <c r="AK664" s="232"/>
      <c r="AL664" s="232"/>
      <c r="AM664" s="232"/>
      <c r="AN664" s="232"/>
      <c r="AO664" s="232"/>
      <c r="AP664" s="232"/>
      <c r="AQ664" s="232"/>
      <c r="AR664" s="232"/>
      <c r="AS664" s="226">
        <v>1</v>
      </c>
    </row>
    <row r="665" spans="1:45">
      <c r="A665" s="237"/>
      <c r="B665" s="234">
        <v>1</v>
      </c>
      <c r="C665" s="235">
        <v>2</v>
      </c>
      <c r="D665" s="258">
        <v>1.6</v>
      </c>
      <c r="E665" s="231"/>
      <c r="F665" s="232"/>
      <c r="G665" s="232"/>
      <c r="H665" s="232"/>
      <c r="I665" s="232"/>
      <c r="J665" s="232"/>
      <c r="K665" s="232"/>
      <c r="L665" s="232"/>
      <c r="M665" s="232"/>
      <c r="N665" s="232"/>
      <c r="O665" s="232"/>
      <c r="P665" s="232"/>
      <c r="Q665" s="232"/>
      <c r="R665" s="232"/>
      <c r="S665" s="232"/>
      <c r="T665" s="232"/>
      <c r="U665" s="232"/>
      <c r="V665" s="232"/>
      <c r="W665" s="232"/>
      <c r="X665" s="232"/>
      <c r="Y665" s="232"/>
      <c r="Z665" s="232"/>
      <c r="AA665" s="232"/>
      <c r="AB665" s="232"/>
      <c r="AC665" s="232"/>
      <c r="AD665" s="232"/>
      <c r="AE665" s="232"/>
      <c r="AF665" s="232"/>
      <c r="AG665" s="232"/>
      <c r="AH665" s="232"/>
      <c r="AI665" s="232"/>
      <c r="AJ665" s="232"/>
      <c r="AK665" s="232"/>
      <c r="AL665" s="232"/>
      <c r="AM665" s="232"/>
      <c r="AN665" s="232"/>
      <c r="AO665" s="232"/>
      <c r="AP665" s="232"/>
      <c r="AQ665" s="232"/>
      <c r="AR665" s="232"/>
      <c r="AS665" s="226">
        <v>14</v>
      </c>
    </row>
    <row r="666" spans="1:45">
      <c r="A666" s="237"/>
      <c r="B666" s="246" t="s">
        <v>142</v>
      </c>
      <c r="C666" s="247"/>
      <c r="D666" s="259">
        <v>1.5150000000000001</v>
      </c>
      <c r="E666" s="231"/>
      <c r="F666" s="232"/>
      <c r="G666" s="232"/>
      <c r="H666" s="232"/>
      <c r="I666" s="232"/>
      <c r="J666" s="232"/>
      <c r="K666" s="232"/>
      <c r="L666" s="232"/>
      <c r="M666" s="232"/>
      <c r="N666" s="232"/>
      <c r="O666" s="232"/>
      <c r="P666" s="232"/>
      <c r="Q666" s="232"/>
      <c r="R666" s="232"/>
      <c r="S666" s="232"/>
      <c r="T666" s="232"/>
      <c r="U666" s="232"/>
      <c r="V666" s="232"/>
      <c r="W666" s="232"/>
      <c r="X666" s="232"/>
      <c r="Y666" s="232"/>
      <c r="Z666" s="232"/>
      <c r="AA666" s="232"/>
      <c r="AB666" s="232"/>
      <c r="AC666" s="232"/>
      <c r="AD666" s="232"/>
      <c r="AE666" s="232"/>
      <c r="AF666" s="232"/>
      <c r="AG666" s="232"/>
      <c r="AH666" s="232"/>
      <c r="AI666" s="232"/>
      <c r="AJ666" s="232"/>
      <c r="AK666" s="232"/>
      <c r="AL666" s="232"/>
      <c r="AM666" s="232"/>
      <c r="AN666" s="232"/>
      <c r="AO666" s="232"/>
      <c r="AP666" s="232"/>
      <c r="AQ666" s="232"/>
      <c r="AR666" s="232"/>
      <c r="AS666" s="226">
        <v>16</v>
      </c>
    </row>
    <row r="667" spans="1:45">
      <c r="A667" s="237"/>
      <c r="B667" s="232" t="s">
        <v>143</v>
      </c>
      <c r="C667" s="237"/>
      <c r="D667" s="260">
        <v>1.5150000000000001</v>
      </c>
      <c r="E667" s="231"/>
      <c r="F667" s="232"/>
      <c r="G667" s="232"/>
      <c r="H667" s="232"/>
      <c r="I667" s="232"/>
      <c r="J667" s="232"/>
      <c r="K667" s="232"/>
      <c r="L667" s="232"/>
      <c r="M667" s="232"/>
      <c r="N667" s="232"/>
      <c r="O667" s="232"/>
      <c r="P667" s="232"/>
      <c r="Q667" s="232"/>
      <c r="R667" s="232"/>
      <c r="S667" s="232"/>
      <c r="T667" s="232"/>
      <c r="U667" s="232"/>
      <c r="V667" s="232"/>
      <c r="W667" s="232"/>
      <c r="X667" s="232"/>
      <c r="Y667" s="232"/>
      <c r="Z667" s="232"/>
      <c r="AA667" s="232"/>
      <c r="AB667" s="232"/>
      <c r="AC667" s="232"/>
      <c r="AD667" s="232"/>
      <c r="AE667" s="232"/>
      <c r="AF667" s="232"/>
      <c r="AG667" s="232"/>
      <c r="AH667" s="232"/>
      <c r="AI667" s="232"/>
      <c r="AJ667" s="232"/>
      <c r="AK667" s="232"/>
      <c r="AL667" s="232"/>
      <c r="AM667" s="232"/>
      <c r="AN667" s="232"/>
      <c r="AO667" s="232"/>
      <c r="AP667" s="232"/>
      <c r="AQ667" s="232"/>
      <c r="AR667" s="232"/>
      <c r="AS667" s="226">
        <v>1.5149999999999999</v>
      </c>
    </row>
    <row r="668" spans="1:45">
      <c r="A668" s="237"/>
      <c r="B668" s="232" t="s">
        <v>144</v>
      </c>
      <c r="C668" s="237"/>
      <c r="D668" s="249">
        <v>0.12020815280171318</v>
      </c>
      <c r="E668" s="231"/>
      <c r="F668" s="232"/>
      <c r="G668" s="232"/>
      <c r="H668" s="232"/>
      <c r="I668" s="232"/>
      <c r="J668" s="232"/>
      <c r="K668" s="232"/>
      <c r="L668" s="232"/>
      <c r="M668" s="232"/>
      <c r="N668" s="232"/>
      <c r="O668" s="232"/>
      <c r="P668" s="232"/>
      <c r="Q668" s="232"/>
      <c r="R668" s="232"/>
      <c r="S668" s="232"/>
      <c r="T668" s="232"/>
      <c r="U668" s="232"/>
      <c r="V668" s="232"/>
      <c r="W668" s="232"/>
      <c r="X668" s="232"/>
      <c r="Y668" s="232"/>
      <c r="Z668" s="232"/>
      <c r="AA668" s="232"/>
      <c r="AB668" s="232"/>
      <c r="AC668" s="232"/>
      <c r="AD668" s="232"/>
      <c r="AE668" s="232"/>
      <c r="AF668" s="232"/>
      <c r="AG668" s="232"/>
      <c r="AH668" s="232"/>
      <c r="AI668" s="232"/>
      <c r="AJ668" s="232"/>
      <c r="AK668" s="232"/>
      <c r="AL668" s="232"/>
      <c r="AM668" s="232"/>
      <c r="AN668" s="232"/>
      <c r="AO668" s="232"/>
      <c r="AP668" s="232"/>
      <c r="AQ668" s="232"/>
      <c r="AR668" s="232"/>
      <c r="AS668" s="226">
        <v>20</v>
      </c>
    </row>
    <row r="669" spans="1:45">
      <c r="A669" s="237"/>
      <c r="B669" s="232" t="s">
        <v>93</v>
      </c>
      <c r="C669" s="237"/>
      <c r="D669" s="101">
        <v>7.934531538066876E-2</v>
      </c>
      <c r="E669" s="231"/>
      <c r="F669" s="232"/>
      <c r="G669" s="232"/>
      <c r="H669" s="232"/>
      <c r="I669" s="232"/>
      <c r="J669" s="232"/>
      <c r="K669" s="232"/>
      <c r="L669" s="232"/>
      <c r="M669" s="232"/>
      <c r="N669" s="232"/>
      <c r="O669" s="232"/>
      <c r="P669" s="232"/>
      <c r="Q669" s="232"/>
      <c r="R669" s="232"/>
      <c r="S669" s="232"/>
      <c r="T669" s="232"/>
      <c r="U669" s="232"/>
      <c r="V669" s="232"/>
      <c r="W669" s="232"/>
      <c r="X669" s="232"/>
      <c r="Y669" s="232"/>
      <c r="Z669" s="232"/>
      <c r="AA669" s="232"/>
      <c r="AB669" s="232"/>
      <c r="AC669" s="232"/>
      <c r="AD669" s="232"/>
      <c r="AE669" s="232"/>
      <c r="AF669" s="232"/>
      <c r="AG669" s="232"/>
      <c r="AH669" s="232"/>
      <c r="AI669" s="232"/>
      <c r="AJ669" s="232"/>
      <c r="AK669" s="232"/>
      <c r="AL669" s="232"/>
      <c r="AM669" s="232"/>
      <c r="AN669" s="232"/>
      <c r="AO669" s="232"/>
      <c r="AP669" s="232"/>
      <c r="AQ669" s="232"/>
      <c r="AR669" s="232"/>
      <c r="AS669" s="250"/>
    </row>
    <row r="670" spans="1:45">
      <c r="A670" s="237"/>
      <c r="B670" s="232" t="s">
        <v>145</v>
      </c>
      <c r="C670" s="237"/>
      <c r="D670" s="101">
        <v>2.2204460492503131E-16</v>
      </c>
      <c r="E670" s="231"/>
      <c r="F670" s="232"/>
      <c r="G670" s="232"/>
      <c r="H670" s="232"/>
      <c r="I670" s="232"/>
      <c r="J670" s="232"/>
      <c r="K670" s="232"/>
      <c r="L670" s="232"/>
      <c r="M670" s="232"/>
      <c r="N670" s="232"/>
      <c r="O670" s="232"/>
      <c r="P670" s="232"/>
      <c r="Q670" s="232"/>
      <c r="R670" s="232"/>
      <c r="S670" s="232"/>
      <c r="T670" s="232"/>
      <c r="U670" s="232"/>
      <c r="V670" s="232"/>
      <c r="W670" s="232"/>
      <c r="X670" s="232"/>
      <c r="Y670" s="232"/>
      <c r="Z670" s="232"/>
      <c r="AA670" s="232"/>
      <c r="AB670" s="232"/>
      <c r="AC670" s="232"/>
      <c r="AD670" s="232"/>
      <c r="AE670" s="232"/>
      <c r="AF670" s="232"/>
      <c r="AG670" s="232"/>
      <c r="AH670" s="232"/>
      <c r="AI670" s="232"/>
      <c r="AJ670" s="232"/>
      <c r="AK670" s="232"/>
      <c r="AL670" s="232"/>
      <c r="AM670" s="232"/>
      <c r="AN670" s="232"/>
      <c r="AO670" s="232"/>
      <c r="AP670" s="232"/>
      <c r="AQ670" s="232"/>
      <c r="AR670" s="232"/>
      <c r="AS670" s="250"/>
    </row>
    <row r="671" spans="1:45">
      <c r="A671" s="237"/>
      <c r="B671" s="251" t="s">
        <v>245</v>
      </c>
      <c r="C671" s="252"/>
      <c r="D671" s="253" t="s">
        <v>246</v>
      </c>
      <c r="E671" s="231"/>
      <c r="F671" s="232"/>
      <c r="G671" s="232"/>
      <c r="H671" s="232"/>
      <c r="I671" s="232"/>
      <c r="J671" s="232"/>
      <c r="K671" s="232"/>
      <c r="L671" s="232"/>
      <c r="M671" s="232"/>
      <c r="N671" s="232"/>
      <c r="O671" s="232"/>
      <c r="P671" s="232"/>
      <c r="Q671" s="232"/>
      <c r="R671" s="232"/>
      <c r="S671" s="232"/>
      <c r="T671" s="232"/>
      <c r="U671" s="232"/>
      <c r="V671" s="232"/>
      <c r="W671" s="232"/>
      <c r="X671" s="232"/>
      <c r="Y671" s="232"/>
      <c r="Z671" s="232"/>
      <c r="AA671" s="232"/>
      <c r="AB671" s="232"/>
      <c r="AC671" s="232"/>
      <c r="AD671" s="232"/>
      <c r="AE671" s="232"/>
      <c r="AF671" s="232"/>
      <c r="AG671" s="232"/>
      <c r="AH671" s="232"/>
      <c r="AI671" s="232"/>
      <c r="AJ671" s="232"/>
      <c r="AK671" s="232"/>
      <c r="AL671" s="232"/>
      <c r="AM671" s="232"/>
      <c r="AN671" s="232"/>
      <c r="AO671" s="232"/>
      <c r="AP671" s="232"/>
      <c r="AQ671" s="232"/>
      <c r="AR671" s="232"/>
      <c r="AS671" s="250"/>
    </row>
    <row r="672" spans="1:45">
      <c r="B672" s="254"/>
      <c r="C672" s="246"/>
      <c r="D672" s="255"/>
      <c r="AS672" s="250"/>
    </row>
    <row r="673" spans="1:45" ht="15">
      <c r="B673" s="225" t="s">
        <v>293</v>
      </c>
      <c r="AS673" s="226" t="s">
        <v>147</v>
      </c>
    </row>
    <row r="674" spans="1:45" ht="15">
      <c r="A674" s="256" t="s">
        <v>44</v>
      </c>
      <c r="B674" s="228" t="s">
        <v>113</v>
      </c>
      <c r="C674" s="229" t="s">
        <v>114</v>
      </c>
      <c r="D674" s="230" t="s">
        <v>128</v>
      </c>
      <c r="E674" s="231"/>
      <c r="F674" s="232"/>
      <c r="G674" s="232"/>
      <c r="H674" s="232"/>
      <c r="I674" s="232"/>
      <c r="J674" s="232"/>
      <c r="K674" s="232"/>
      <c r="L674" s="232"/>
      <c r="M674" s="232"/>
      <c r="N674" s="232"/>
      <c r="O674" s="232"/>
      <c r="P674" s="232"/>
      <c r="Q674" s="232"/>
      <c r="R674" s="232"/>
      <c r="S674" s="232"/>
      <c r="T674" s="232"/>
      <c r="U674" s="232"/>
      <c r="V674" s="232"/>
      <c r="W674" s="232"/>
      <c r="X674" s="232"/>
      <c r="Y674" s="232"/>
      <c r="Z674" s="232"/>
      <c r="AA674" s="232"/>
      <c r="AB674" s="232"/>
      <c r="AC674" s="232"/>
      <c r="AD674" s="232"/>
      <c r="AE674" s="232"/>
      <c r="AF674" s="232"/>
      <c r="AG674" s="232"/>
      <c r="AH674" s="232"/>
      <c r="AI674" s="232"/>
      <c r="AJ674" s="232"/>
      <c r="AK674" s="232"/>
      <c r="AL674" s="232"/>
      <c r="AM674" s="232"/>
      <c r="AN674" s="232"/>
      <c r="AO674" s="232"/>
      <c r="AP674" s="232"/>
      <c r="AQ674" s="232"/>
      <c r="AR674" s="232"/>
      <c r="AS674" s="226">
        <v>1</v>
      </c>
    </row>
    <row r="675" spans="1:45">
      <c r="A675" s="237"/>
      <c r="B675" s="234" t="s">
        <v>129</v>
      </c>
      <c r="C675" s="235" t="s">
        <v>129</v>
      </c>
      <c r="D675" s="236" t="s">
        <v>130</v>
      </c>
      <c r="E675" s="231"/>
      <c r="F675" s="232"/>
      <c r="G675" s="232"/>
      <c r="H675" s="232"/>
      <c r="I675" s="232"/>
      <c r="J675" s="232"/>
      <c r="K675" s="232"/>
      <c r="L675" s="232"/>
      <c r="M675" s="232"/>
      <c r="N675" s="232"/>
      <c r="O675" s="232"/>
      <c r="P675" s="232"/>
      <c r="Q675" s="232"/>
      <c r="R675" s="232"/>
      <c r="S675" s="232"/>
      <c r="T675" s="232"/>
      <c r="U675" s="232"/>
      <c r="V675" s="232"/>
      <c r="W675" s="232"/>
      <c r="X675" s="232"/>
      <c r="Y675" s="232"/>
      <c r="Z675" s="232"/>
      <c r="AA675" s="232"/>
      <c r="AB675" s="232"/>
      <c r="AC675" s="232"/>
      <c r="AD675" s="232"/>
      <c r="AE675" s="232"/>
      <c r="AF675" s="232"/>
      <c r="AG675" s="232"/>
      <c r="AH675" s="232"/>
      <c r="AI675" s="232"/>
      <c r="AJ675" s="232"/>
      <c r="AK675" s="232"/>
      <c r="AL675" s="232"/>
      <c r="AM675" s="232"/>
      <c r="AN675" s="232"/>
      <c r="AO675" s="232"/>
      <c r="AP675" s="232"/>
      <c r="AQ675" s="232"/>
      <c r="AR675" s="232"/>
      <c r="AS675" s="226" t="s">
        <v>3</v>
      </c>
    </row>
    <row r="676" spans="1:45">
      <c r="A676" s="237"/>
      <c r="B676" s="234"/>
      <c r="C676" s="235"/>
      <c r="D676" s="238" t="s">
        <v>244</v>
      </c>
      <c r="E676" s="231"/>
      <c r="F676" s="232"/>
      <c r="G676" s="232"/>
      <c r="H676" s="232"/>
      <c r="I676" s="232"/>
      <c r="J676" s="232"/>
      <c r="K676" s="232"/>
      <c r="L676" s="232"/>
      <c r="M676" s="232"/>
      <c r="N676" s="232"/>
      <c r="O676" s="232"/>
      <c r="P676" s="232"/>
      <c r="Q676" s="232"/>
      <c r="R676" s="232"/>
      <c r="S676" s="232"/>
      <c r="T676" s="232"/>
      <c r="U676" s="232"/>
      <c r="V676" s="232"/>
      <c r="W676" s="232"/>
      <c r="X676" s="232"/>
      <c r="Y676" s="232"/>
      <c r="Z676" s="232"/>
      <c r="AA676" s="232"/>
      <c r="AB676" s="232"/>
      <c r="AC676" s="232"/>
      <c r="AD676" s="232"/>
      <c r="AE676" s="232"/>
      <c r="AF676" s="232"/>
      <c r="AG676" s="232"/>
      <c r="AH676" s="232"/>
      <c r="AI676" s="232"/>
      <c r="AJ676" s="232"/>
      <c r="AK676" s="232"/>
      <c r="AL676" s="232"/>
      <c r="AM676" s="232"/>
      <c r="AN676" s="232"/>
      <c r="AO676" s="232"/>
      <c r="AP676" s="232"/>
      <c r="AQ676" s="232"/>
      <c r="AR676" s="232"/>
      <c r="AS676" s="226">
        <v>0</v>
      </c>
    </row>
    <row r="677" spans="1:45">
      <c r="A677" s="237"/>
      <c r="B677" s="234"/>
      <c r="C677" s="235"/>
      <c r="D677" s="239"/>
      <c r="E677" s="231"/>
      <c r="F677" s="232"/>
      <c r="G677" s="232"/>
      <c r="H677" s="232"/>
      <c r="I677" s="232"/>
      <c r="J677" s="232"/>
      <c r="K677" s="232"/>
      <c r="L677" s="232"/>
      <c r="M677" s="232"/>
      <c r="N677" s="232"/>
      <c r="O677" s="232"/>
      <c r="P677" s="232"/>
      <c r="Q677" s="232"/>
      <c r="R677" s="232"/>
      <c r="S677" s="232"/>
      <c r="T677" s="232"/>
      <c r="U677" s="232"/>
      <c r="V677" s="232"/>
      <c r="W677" s="232"/>
      <c r="X677" s="232"/>
      <c r="Y677" s="232"/>
      <c r="Z677" s="232"/>
      <c r="AA677" s="232"/>
      <c r="AB677" s="232"/>
      <c r="AC677" s="232"/>
      <c r="AD677" s="232"/>
      <c r="AE677" s="232"/>
      <c r="AF677" s="232"/>
      <c r="AG677" s="232"/>
      <c r="AH677" s="232"/>
      <c r="AI677" s="232"/>
      <c r="AJ677" s="232"/>
      <c r="AK677" s="232"/>
      <c r="AL677" s="232"/>
      <c r="AM677" s="232"/>
      <c r="AN677" s="232"/>
      <c r="AO677" s="232"/>
      <c r="AP677" s="232"/>
      <c r="AQ677" s="232"/>
      <c r="AR677" s="232"/>
      <c r="AS677" s="226">
        <v>0</v>
      </c>
    </row>
    <row r="678" spans="1:45">
      <c r="A678" s="237"/>
      <c r="B678" s="228">
        <v>1</v>
      </c>
      <c r="C678" s="240">
        <v>1</v>
      </c>
      <c r="D678" s="261">
        <v>95</v>
      </c>
      <c r="E678" s="262"/>
      <c r="F678" s="263"/>
      <c r="G678" s="263"/>
      <c r="H678" s="263"/>
      <c r="I678" s="263"/>
      <c r="J678" s="263"/>
      <c r="K678" s="263"/>
      <c r="L678" s="263"/>
      <c r="M678" s="263"/>
      <c r="N678" s="263"/>
      <c r="O678" s="263"/>
      <c r="P678" s="263"/>
      <c r="Q678" s="263"/>
      <c r="R678" s="263"/>
      <c r="S678" s="263"/>
      <c r="T678" s="263"/>
      <c r="U678" s="263"/>
      <c r="V678" s="263"/>
      <c r="W678" s="263"/>
      <c r="X678" s="263"/>
      <c r="Y678" s="263"/>
      <c r="Z678" s="263"/>
      <c r="AA678" s="263"/>
      <c r="AB678" s="263"/>
      <c r="AC678" s="263"/>
      <c r="AD678" s="263"/>
      <c r="AE678" s="263"/>
      <c r="AF678" s="263"/>
      <c r="AG678" s="263"/>
      <c r="AH678" s="263"/>
      <c r="AI678" s="263"/>
      <c r="AJ678" s="263"/>
      <c r="AK678" s="263"/>
      <c r="AL678" s="263"/>
      <c r="AM678" s="263"/>
      <c r="AN678" s="263"/>
      <c r="AO678" s="263"/>
      <c r="AP678" s="263"/>
      <c r="AQ678" s="263"/>
      <c r="AR678" s="263"/>
      <c r="AS678" s="264">
        <v>1</v>
      </c>
    </row>
    <row r="679" spans="1:45">
      <c r="A679" s="237"/>
      <c r="B679" s="234">
        <v>1</v>
      </c>
      <c r="C679" s="235">
        <v>2</v>
      </c>
      <c r="D679" s="265">
        <v>95</v>
      </c>
      <c r="E679" s="262"/>
      <c r="F679" s="263"/>
      <c r="G679" s="263"/>
      <c r="H679" s="263"/>
      <c r="I679" s="263"/>
      <c r="J679" s="263"/>
      <c r="K679" s="263"/>
      <c r="L679" s="263"/>
      <c r="M679" s="263"/>
      <c r="N679" s="263"/>
      <c r="O679" s="263"/>
      <c r="P679" s="263"/>
      <c r="Q679" s="263"/>
      <c r="R679" s="263"/>
      <c r="S679" s="263"/>
      <c r="T679" s="263"/>
      <c r="U679" s="263"/>
      <c r="V679" s="263"/>
      <c r="W679" s="263"/>
      <c r="X679" s="263"/>
      <c r="Y679" s="263"/>
      <c r="Z679" s="263"/>
      <c r="AA679" s="263"/>
      <c r="AB679" s="263"/>
      <c r="AC679" s="263"/>
      <c r="AD679" s="263"/>
      <c r="AE679" s="263"/>
      <c r="AF679" s="263"/>
      <c r="AG679" s="263"/>
      <c r="AH679" s="263"/>
      <c r="AI679" s="263"/>
      <c r="AJ679" s="263"/>
      <c r="AK679" s="263"/>
      <c r="AL679" s="263"/>
      <c r="AM679" s="263"/>
      <c r="AN679" s="263"/>
      <c r="AO679" s="263"/>
      <c r="AP679" s="263"/>
      <c r="AQ679" s="263"/>
      <c r="AR679" s="263"/>
      <c r="AS679" s="264">
        <v>15</v>
      </c>
    </row>
    <row r="680" spans="1:45">
      <c r="A680" s="237"/>
      <c r="B680" s="246" t="s">
        <v>142</v>
      </c>
      <c r="C680" s="247"/>
      <c r="D680" s="266">
        <v>95</v>
      </c>
      <c r="E680" s="262"/>
      <c r="F680" s="263"/>
      <c r="G680" s="263"/>
      <c r="H680" s="263"/>
      <c r="I680" s="263"/>
      <c r="J680" s="263"/>
      <c r="K680" s="263"/>
      <c r="L680" s="263"/>
      <c r="M680" s="263"/>
      <c r="N680" s="263"/>
      <c r="O680" s="263"/>
      <c r="P680" s="263"/>
      <c r="Q680" s="263"/>
      <c r="R680" s="263"/>
      <c r="S680" s="263"/>
      <c r="T680" s="263"/>
      <c r="U680" s="263"/>
      <c r="V680" s="263"/>
      <c r="W680" s="263"/>
      <c r="X680" s="263"/>
      <c r="Y680" s="263"/>
      <c r="Z680" s="263"/>
      <c r="AA680" s="263"/>
      <c r="AB680" s="263"/>
      <c r="AC680" s="263"/>
      <c r="AD680" s="263"/>
      <c r="AE680" s="263"/>
      <c r="AF680" s="263"/>
      <c r="AG680" s="263"/>
      <c r="AH680" s="263"/>
      <c r="AI680" s="263"/>
      <c r="AJ680" s="263"/>
      <c r="AK680" s="263"/>
      <c r="AL680" s="263"/>
      <c r="AM680" s="263"/>
      <c r="AN680" s="263"/>
      <c r="AO680" s="263"/>
      <c r="AP680" s="263"/>
      <c r="AQ680" s="263"/>
      <c r="AR680" s="263"/>
      <c r="AS680" s="264">
        <v>16</v>
      </c>
    </row>
    <row r="681" spans="1:45">
      <c r="A681" s="237"/>
      <c r="B681" s="232" t="s">
        <v>143</v>
      </c>
      <c r="C681" s="237"/>
      <c r="D681" s="267">
        <v>95</v>
      </c>
      <c r="E681" s="262"/>
      <c r="F681" s="263"/>
      <c r="G681" s="263"/>
      <c r="H681" s="263"/>
      <c r="I681" s="263"/>
      <c r="J681" s="263"/>
      <c r="K681" s="263"/>
      <c r="L681" s="263"/>
      <c r="M681" s="263"/>
      <c r="N681" s="263"/>
      <c r="O681" s="263"/>
      <c r="P681" s="263"/>
      <c r="Q681" s="263"/>
      <c r="R681" s="263"/>
      <c r="S681" s="263"/>
      <c r="T681" s="263"/>
      <c r="U681" s="263"/>
      <c r="V681" s="263"/>
      <c r="W681" s="263"/>
      <c r="X681" s="263"/>
      <c r="Y681" s="263"/>
      <c r="Z681" s="263"/>
      <c r="AA681" s="263"/>
      <c r="AB681" s="263"/>
      <c r="AC681" s="263"/>
      <c r="AD681" s="263"/>
      <c r="AE681" s="263"/>
      <c r="AF681" s="263"/>
      <c r="AG681" s="263"/>
      <c r="AH681" s="263"/>
      <c r="AI681" s="263"/>
      <c r="AJ681" s="263"/>
      <c r="AK681" s="263"/>
      <c r="AL681" s="263"/>
      <c r="AM681" s="263"/>
      <c r="AN681" s="263"/>
      <c r="AO681" s="263"/>
      <c r="AP681" s="263"/>
      <c r="AQ681" s="263"/>
      <c r="AR681" s="263"/>
      <c r="AS681" s="264">
        <v>95</v>
      </c>
    </row>
    <row r="682" spans="1:45">
      <c r="A682" s="237"/>
      <c r="B682" s="232" t="s">
        <v>144</v>
      </c>
      <c r="C682" s="237"/>
      <c r="D682" s="267">
        <v>0</v>
      </c>
      <c r="E682" s="262"/>
      <c r="F682" s="263"/>
      <c r="G682" s="263"/>
      <c r="H682" s="263"/>
      <c r="I682" s="263"/>
      <c r="J682" s="263"/>
      <c r="K682" s="263"/>
      <c r="L682" s="263"/>
      <c r="M682" s="263"/>
      <c r="N682" s="263"/>
      <c r="O682" s="263"/>
      <c r="P682" s="263"/>
      <c r="Q682" s="263"/>
      <c r="R682" s="263"/>
      <c r="S682" s="263"/>
      <c r="T682" s="263"/>
      <c r="U682" s="263"/>
      <c r="V682" s="263"/>
      <c r="W682" s="263"/>
      <c r="X682" s="263"/>
      <c r="Y682" s="263"/>
      <c r="Z682" s="263"/>
      <c r="AA682" s="263"/>
      <c r="AB682" s="263"/>
      <c r="AC682" s="263"/>
      <c r="AD682" s="263"/>
      <c r="AE682" s="263"/>
      <c r="AF682" s="263"/>
      <c r="AG682" s="263"/>
      <c r="AH682" s="263"/>
      <c r="AI682" s="263"/>
      <c r="AJ682" s="263"/>
      <c r="AK682" s="263"/>
      <c r="AL682" s="263"/>
      <c r="AM682" s="263"/>
      <c r="AN682" s="263"/>
      <c r="AO682" s="263"/>
      <c r="AP682" s="263"/>
      <c r="AQ682" s="263"/>
      <c r="AR682" s="263"/>
      <c r="AS682" s="264">
        <v>21</v>
      </c>
    </row>
    <row r="683" spans="1:45">
      <c r="A683" s="237"/>
      <c r="B683" s="232" t="s">
        <v>93</v>
      </c>
      <c r="C683" s="237"/>
      <c r="D683" s="101">
        <v>0</v>
      </c>
      <c r="E683" s="231"/>
      <c r="F683" s="232"/>
      <c r="G683" s="232"/>
      <c r="H683" s="232"/>
      <c r="I683" s="232"/>
      <c r="J683" s="232"/>
      <c r="K683" s="232"/>
      <c r="L683" s="232"/>
      <c r="M683" s="232"/>
      <c r="N683" s="232"/>
      <c r="O683" s="232"/>
      <c r="P683" s="232"/>
      <c r="Q683" s="232"/>
      <c r="R683" s="232"/>
      <c r="S683" s="232"/>
      <c r="T683" s="232"/>
      <c r="U683" s="232"/>
      <c r="V683" s="232"/>
      <c r="W683" s="232"/>
      <c r="X683" s="232"/>
      <c r="Y683" s="232"/>
      <c r="Z683" s="232"/>
      <c r="AA683" s="232"/>
      <c r="AB683" s="232"/>
      <c r="AC683" s="232"/>
      <c r="AD683" s="232"/>
      <c r="AE683" s="232"/>
      <c r="AF683" s="232"/>
      <c r="AG683" s="232"/>
      <c r="AH683" s="232"/>
      <c r="AI683" s="232"/>
      <c r="AJ683" s="232"/>
      <c r="AK683" s="232"/>
      <c r="AL683" s="232"/>
      <c r="AM683" s="232"/>
      <c r="AN683" s="232"/>
      <c r="AO683" s="232"/>
      <c r="AP683" s="232"/>
      <c r="AQ683" s="232"/>
      <c r="AR683" s="232"/>
      <c r="AS683" s="250"/>
    </row>
    <row r="684" spans="1:45">
      <c r="A684" s="237"/>
      <c r="B684" s="232" t="s">
        <v>145</v>
      </c>
      <c r="C684" s="237"/>
      <c r="D684" s="101">
        <v>0</v>
      </c>
      <c r="E684" s="231"/>
      <c r="F684" s="232"/>
      <c r="G684" s="232"/>
      <c r="H684" s="232"/>
      <c r="I684" s="232"/>
      <c r="J684" s="232"/>
      <c r="K684" s="232"/>
      <c r="L684" s="232"/>
      <c r="M684" s="232"/>
      <c r="N684" s="232"/>
      <c r="O684" s="232"/>
      <c r="P684" s="232"/>
      <c r="Q684" s="232"/>
      <c r="R684" s="232"/>
      <c r="S684" s="232"/>
      <c r="T684" s="232"/>
      <c r="U684" s="232"/>
      <c r="V684" s="232"/>
      <c r="W684" s="232"/>
      <c r="X684" s="232"/>
      <c r="Y684" s="232"/>
      <c r="Z684" s="232"/>
      <c r="AA684" s="232"/>
      <c r="AB684" s="232"/>
      <c r="AC684" s="232"/>
      <c r="AD684" s="232"/>
      <c r="AE684" s="232"/>
      <c r="AF684" s="232"/>
      <c r="AG684" s="232"/>
      <c r="AH684" s="232"/>
      <c r="AI684" s="232"/>
      <c r="AJ684" s="232"/>
      <c r="AK684" s="232"/>
      <c r="AL684" s="232"/>
      <c r="AM684" s="232"/>
      <c r="AN684" s="232"/>
      <c r="AO684" s="232"/>
      <c r="AP684" s="232"/>
      <c r="AQ684" s="232"/>
      <c r="AR684" s="232"/>
      <c r="AS684" s="250"/>
    </row>
    <row r="685" spans="1:45">
      <c r="A685" s="237"/>
      <c r="B685" s="251" t="s">
        <v>245</v>
      </c>
      <c r="C685" s="252"/>
      <c r="D685" s="253" t="s">
        <v>246</v>
      </c>
      <c r="E685" s="231"/>
      <c r="F685" s="232"/>
      <c r="G685" s="232"/>
      <c r="H685" s="232"/>
      <c r="I685" s="232"/>
      <c r="J685" s="232"/>
      <c r="K685" s="232"/>
      <c r="L685" s="232"/>
      <c r="M685" s="232"/>
      <c r="N685" s="232"/>
      <c r="O685" s="232"/>
      <c r="P685" s="232"/>
      <c r="Q685" s="232"/>
      <c r="R685" s="232"/>
      <c r="S685" s="232"/>
      <c r="T685" s="232"/>
      <c r="U685" s="232"/>
      <c r="V685" s="232"/>
      <c r="W685" s="232"/>
      <c r="X685" s="232"/>
      <c r="Y685" s="232"/>
      <c r="Z685" s="232"/>
      <c r="AA685" s="232"/>
      <c r="AB685" s="232"/>
      <c r="AC685" s="232"/>
      <c r="AD685" s="232"/>
      <c r="AE685" s="232"/>
      <c r="AF685" s="232"/>
      <c r="AG685" s="232"/>
      <c r="AH685" s="232"/>
      <c r="AI685" s="232"/>
      <c r="AJ685" s="232"/>
      <c r="AK685" s="232"/>
      <c r="AL685" s="232"/>
      <c r="AM685" s="232"/>
      <c r="AN685" s="232"/>
      <c r="AO685" s="232"/>
      <c r="AP685" s="232"/>
      <c r="AQ685" s="232"/>
      <c r="AR685" s="232"/>
      <c r="AS685" s="250"/>
    </row>
    <row r="686" spans="1:45">
      <c r="B686" s="254"/>
      <c r="C686" s="246"/>
      <c r="D686" s="255"/>
      <c r="AS686" s="250"/>
    </row>
    <row r="687" spans="1:45" ht="15">
      <c r="B687" s="225" t="s">
        <v>294</v>
      </c>
      <c r="AS687" s="226" t="s">
        <v>147</v>
      </c>
    </row>
    <row r="688" spans="1:45" ht="15">
      <c r="A688" s="256" t="s">
        <v>45</v>
      </c>
      <c r="B688" s="228" t="s">
        <v>113</v>
      </c>
      <c r="C688" s="229" t="s">
        <v>114</v>
      </c>
      <c r="D688" s="230" t="s">
        <v>128</v>
      </c>
      <c r="E688" s="231"/>
      <c r="F688" s="232"/>
      <c r="G688" s="232"/>
      <c r="H688" s="232"/>
      <c r="I688" s="232"/>
      <c r="J688" s="232"/>
      <c r="K688" s="232"/>
      <c r="L688" s="232"/>
      <c r="M688" s="232"/>
      <c r="N688" s="232"/>
      <c r="O688" s="232"/>
      <c r="P688" s="232"/>
      <c r="Q688" s="232"/>
      <c r="R688" s="232"/>
      <c r="S688" s="232"/>
      <c r="T688" s="232"/>
      <c r="U688" s="232"/>
      <c r="V688" s="232"/>
      <c r="W688" s="232"/>
      <c r="X688" s="232"/>
      <c r="Y688" s="232"/>
      <c r="Z688" s="232"/>
      <c r="AA688" s="232"/>
      <c r="AB688" s="232"/>
      <c r="AC688" s="232"/>
      <c r="AD688" s="232"/>
      <c r="AE688" s="232"/>
      <c r="AF688" s="232"/>
      <c r="AG688" s="232"/>
      <c r="AH688" s="232"/>
      <c r="AI688" s="232"/>
      <c r="AJ688" s="232"/>
      <c r="AK688" s="232"/>
      <c r="AL688" s="232"/>
      <c r="AM688" s="232"/>
      <c r="AN688" s="232"/>
      <c r="AO688" s="232"/>
      <c r="AP688" s="232"/>
      <c r="AQ688" s="232"/>
      <c r="AR688" s="232"/>
      <c r="AS688" s="226">
        <v>1</v>
      </c>
    </row>
    <row r="689" spans="1:45">
      <c r="A689" s="237"/>
      <c r="B689" s="234" t="s">
        <v>129</v>
      </c>
      <c r="C689" s="235" t="s">
        <v>129</v>
      </c>
      <c r="D689" s="236" t="s">
        <v>130</v>
      </c>
      <c r="E689" s="231"/>
      <c r="F689" s="232"/>
      <c r="G689" s="232"/>
      <c r="H689" s="232"/>
      <c r="I689" s="232"/>
      <c r="J689" s="232"/>
      <c r="K689" s="232"/>
      <c r="L689" s="232"/>
      <c r="M689" s="232"/>
      <c r="N689" s="232"/>
      <c r="O689" s="232"/>
      <c r="P689" s="232"/>
      <c r="Q689" s="232"/>
      <c r="R689" s="232"/>
      <c r="S689" s="232"/>
      <c r="T689" s="232"/>
      <c r="U689" s="232"/>
      <c r="V689" s="232"/>
      <c r="W689" s="232"/>
      <c r="X689" s="232"/>
      <c r="Y689" s="232"/>
      <c r="Z689" s="232"/>
      <c r="AA689" s="232"/>
      <c r="AB689" s="232"/>
      <c r="AC689" s="232"/>
      <c r="AD689" s="232"/>
      <c r="AE689" s="232"/>
      <c r="AF689" s="232"/>
      <c r="AG689" s="232"/>
      <c r="AH689" s="232"/>
      <c r="AI689" s="232"/>
      <c r="AJ689" s="232"/>
      <c r="AK689" s="232"/>
      <c r="AL689" s="232"/>
      <c r="AM689" s="232"/>
      <c r="AN689" s="232"/>
      <c r="AO689" s="232"/>
      <c r="AP689" s="232"/>
      <c r="AQ689" s="232"/>
      <c r="AR689" s="232"/>
      <c r="AS689" s="226" t="s">
        <v>3</v>
      </c>
    </row>
    <row r="690" spans="1:45">
      <c r="A690" s="237"/>
      <c r="B690" s="234"/>
      <c r="C690" s="235"/>
      <c r="D690" s="238" t="s">
        <v>244</v>
      </c>
      <c r="E690" s="231"/>
      <c r="F690" s="232"/>
      <c r="G690" s="232"/>
      <c r="H690" s="232"/>
      <c r="I690" s="232"/>
      <c r="J690" s="232"/>
      <c r="K690" s="232"/>
      <c r="L690" s="232"/>
      <c r="M690" s="232"/>
      <c r="N690" s="232"/>
      <c r="O690" s="232"/>
      <c r="P690" s="232"/>
      <c r="Q690" s="232"/>
      <c r="R690" s="232"/>
      <c r="S690" s="232"/>
      <c r="T690" s="232"/>
      <c r="U690" s="232"/>
      <c r="V690" s="232"/>
      <c r="W690" s="232"/>
      <c r="X690" s="232"/>
      <c r="Y690" s="232"/>
      <c r="Z690" s="232"/>
      <c r="AA690" s="232"/>
      <c r="AB690" s="232"/>
      <c r="AC690" s="232"/>
      <c r="AD690" s="232"/>
      <c r="AE690" s="232"/>
      <c r="AF690" s="232"/>
      <c r="AG690" s="232"/>
      <c r="AH690" s="232"/>
      <c r="AI690" s="232"/>
      <c r="AJ690" s="232"/>
      <c r="AK690" s="232"/>
      <c r="AL690" s="232"/>
      <c r="AM690" s="232"/>
      <c r="AN690" s="232"/>
      <c r="AO690" s="232"/>
      <c r="AP690" s="232"/>
      <c r="AQ690" s="232"/>
      <c r="AR690" s="232"/>
      <c r="AS690" s="226">
        <v>0</v>
      </c>
    </row>
    <row r="691" spans="1:45">
      <c r="A691" s="237"/>
      <c r="B691" s="234"/>
      <c r="C691" s="235"/>
      <c r="D691" s="239"/>
      <c r="E691" s="231"/>
      <c r="F691" s="232"/>
      <c r="G691" s="232"/>
      <c r="H691" s="232"/>
      <c r="I691" s="232"/>
      <c r="J691" s="232"/>
      <c r="K691" s="232"/>
      <c r="L691" s="232"/>
      <c r="M691" s="232"/>
      <c r="N691" s="232"/>
      <c r="O691" s="232"/>
      <c r="P691" s="232"/>
      <c r="Q691" s="232"/>
      <c r="R691" s="232"/>
      <c r="S691" s="232"/>
      <c r="T691" s="232"/>
      <c r="U691" s="232"/>
      <c r="V691" s="232"/>
      <c r="W691" s="232"/>
      <c r="X691" s="232"/>
      <c r="Y691" s="232"/>
      <c r="Z691" s="232"/>
      <c r="AA691" s="232"/>
      <c r="AB691" s="232"/>
      <c r="AC691" s="232"/>
      <c r="AD691" s="232"/>
      <c r="AE691" s="232"/>
      <c r="AF691" s="232"/>
      <c r="AG691" s="232"/>
      <c r="AH691" s="232"/>
      <c r="AI691" s="232"/>
      <c r="AJ691" s="232"/>
      <c r="AK691" s="232"/>
      <c r="AL691" s="232"/>
      <c r="AM691" s="232"/>
      <c r="AN691" s="232"/>
      <c r="AO691" s="232"/>
      <c r="AP691" s="232"/>
      <c r="AQ691" s="232"/>
      <c r="AR691" s="232"/>
      <c r="AS691" s="226">
        <v>0</v>
      </c>
    </row>
    <row r="692" spans="1:45">
      <c r="A692" s="237"/>
      <c r="B692" s="228">
        <v>1</v>
      </c>
      <c r="C692" s="240">
        <v>1</v>
      </c>
      <c r="D692" s="261">
        <v>127</v>
      </c>
      <c r="E692" s="262"/>
      <c r="F692" s="263"/>
      <c r="G692" s="263"/>
      <c r="H692" s="263"/>
      <c r="I692" s="263"/>
      <c r="J692" s="263"/>
      <c r="K692" s="263"/>
      <c r="L692" s="263"/>
      <c r="M692" s="263"/>
      <c r="N692" s="263"/>
      <c r="O692" s="263"/>
      <c r="P692" s="263"/>
      <c r="Q692" s="263"/>
      <c r="R692" s="263"/>
      <c r="S692" s="263"/>
      <c r="T692" s="263"/>
      <c r="U692" s="263"/>
      <c r="V692" s="263"/>
      <c r="W692" s="263"/>
      <c r="X692" s="263"/>
      <c r="Y692" s="263"/>
      <c r="Z692" s="263"/>
      <c r="AA692" s="263"/>
      <c r="AB692" s="263"/>
      <c r="AC692" s="263"/>
      <c r="AD692" s="263"/>
      <c r="AE692" s="263"/>
      <c r="AF692" s="263"/>
      <c r="AG692" s="263"/>
      <c r="AH692" s="263"/>
      <c r="AI692" s="263"/>
      <c r="AJ692" s="263"/>
      <c r="AK692" s="263"/>
      <c r="AL692" s="263"/>
      <c r="AM692" s="263"/>
      <c r="AN692" s="263"/>
      <c r="AO692" s="263"/>
      <c r="AP692" s="263"/>
      <c r="AQ692" s="263"/>
      <c r="AR692" s="263"/>
      <c r="AS692" s="264">
        <v>1</v>
      </c>
    </row>
    <row r="693" spans="1:45">
      <c r="A693" s="237"/>
      <c r="B693" s="234">
        <v>1</v>
      </c>
      <c r="C693" s="235">
        <v>2</v>
      </c>
      <c r="D693" s="265">
        <v>127</v>
      </c>
      <c r="E693" s="262"/>
      <c r="F693" s="263"/>
      <c r="G693" s="263"/>
      <c r="H693" s="263"/>
      <c r="I693" s="263"/>
      <c r="J693" s="263"/>
      <c r="K693" s="263"/>
      <c r="L693" s="263"/>
      <c r="M693" s="263"/>
      <c r="N693" s="263"/>
      <c r="O693" s="263"/>
      <c r="P693" s="263"/>
      <c r="Q693" s="263"/>
      <c r="R693" s="263"/>
      <c r="S693" s="263"/>
      <c r="T693" s="263"/>
      <c r="U693" s="263"/>
      <c r="V693" s="263"/>
      <c r="W693" s="263"/>
      <c r="X693" s="263"/>
      <c r="Y693" s="263"/>
      <c r="Z693" s="263"/>
      <c r="AA693" s="263"/>
      <c r="AB693" s="263"/>
      <c r="AC693" s="263"/>
      <c r="AD693" s="263"/>
      <c r="AE693" s="263"/>
      <c r="AF693" s="263"/>
      <c r="AG693" s="263"/>
      <c r="AH693" s="263"/>
      <c r="AI693" s="263"/>
      <c r="AJ693" s="263"/>
      <c r="AK693" s="263"/>
      <c r="AL693" s="263"/>
      <c r="AM693" s="263"/>
      <c r="AN693" s="263"/>
      <c r="AO693" s="263"/>
      <c r="AP693" s="263"/>
      <c r="AQ693" s="263"/>
      <c r="AR693" s="263"/>
      <c r="AS693" s="264">
        <v>16</v>
      </c>
    </row>
    <row r="694" spans="1:45">
      <c r="A694" s="237"/>
      <c r="B694" s="246" t="s">
        <v>142</v>
      </c>
      <c r="C694" s="247"/>
      <c r="D694" s="266">
        <v>127</v>
      </c>
      <c r="E694" s="262"/>
      <c r="F694" s="263"/>
      <c r="G694" s="263"/>
      <c r="H694" s="263"/>
      <c r="I694" s="263"/>
      <c r="J694" s="263"/>
      <c r="K694" s="263"/>
      <c r="L694" s="263"/>
      <c r="M694" s="263"/>
      <c r="N694" s="263"/>
      <c r="O694" s="263"/>
      <c r="P694" s="263"/>
      <c r="Q694" s="263"/>
      <c r="R694" s="263"/>
      <c r="S694" s="263"/>
      <c r="T694" s="263"/>
      <c r="U694" s="263"/>
      <c r="V694" s="263"/>
      <c r="W694" s="263"/>
      <c r="X694" s="263"/>
      <c r="Y694" s="263"/>
      <c r="Z694" s="263"/>
      <c r="AA694" s="263"/>
      <c r="AB694" s="263"/>
      <c r="AC694" s="263"/>
      <c r="AD694" s="263"/>
      <c r="AE694" s="263"/>
      <c r="AF694" s="263"/>
      <c r="AG694" s="263"/>
      <c r="AH694" s="263"/>
      <c r="AI694" s="263"/>
      <c r="AJ694" s="263"/>
      <c r="AK694" s="263"/>
      <c r="AL694" s="263"/>
      <c r="AM694" s="263"/>
      <c r="AN694" s="263"/>
      <c r="AO694" s="263"/>
      <c r="AP694" s="263"/>
      <c r="AQ694" s="263"/>
      <c r="AR694" s="263"/>
      <c r="AS694" s="264">
        <v>16</v>
      </c>
    </row>
    <row r="695" spans="1:45">
      <c r="A695" s="237"/>
      <c r="B695" s="232" t="s">
        <v>143</v>
      </c>
      <c r="C695" s="237"/>
      <c r="D695" s="267">
        <v>127</v>
      </c>
      <c r="E695" s="262"/>
      <c r="F695" s="263"/>
      <c r="G695" s="263"/>
      <c r="H695" s="263"/>
      <c r="I695" s="263"/>
      <c r="J695" s="263"/>
      <c r="K695" s="263"/>
      <c r="L695" s="263"/>
      <c r="M695" s="263"/>
      <c r="N695" s="263"/>
      <c r="O695" s="263"/>
      <c r="P695" s="263"/>
      <c r="Q695" s="263"/>
      <c r="R695" s="263"/>
      <c r="S695" s="263"/>
      <c r="T695" s="263"/>
      <c r="U695" s="263"/>
      <c r="V695" s="263"/>
      <c r="W695" s="263"/>
      <c r="X695" s="263"/>
      <c r="Y695" s="263"/>
      <c r="Z695" s="263"/>
      <c r="AA695" s="263"/>
      <c r="AB695" s="263"/>
      <c r="AC695" s="263"/>
      <c r="AD695" s="263"/>
      <c r="AE695" s="263"/>
      <c r="AF695" s="263"/>
      <c r="AG695" s="263"/>
      <c r="AH695" s="263"/>
      <c r="AI695" s="263"/>
      <c r="AJ695" s="263"/>
      <c r="AK695" s="263"/>
      <c r="AL695" s="263"/>
      <c r="AM695" s="263"/>
      <c r="AN695" s="263"/>
      <c r="AO695" s="263"/>
      <c r="AP695" s="263"/>
      <c r="AQ695" s="263"/>
      <c r="AR695" s="263"/>
      <c r="AS695" s="264">
        <v>127</v>
      </c>
    </row>
    <row r="696" spans="1:45">
      <c r="A696" s="237"/>
      <c r="B696" s="232" t="s">
        <v>144</v>
      </c>
      <c r="C696" s="237"/>
      <c r="D696" s="267">
        <v>0</v>
      </c>
      <c r="E696" s="262"/>
      <c r="F696" s="263"/>
      <c r="G696" s="263"/>
      <c r="H696" s="263"/>
      <c r="I696" s="263"/>
      <c r="J696" s="263"/>
      <c r="K696" s="263"/>
      <c r="L696" s="263"/>
      <c r="M696" s="263"/>
      <c r="N696" s="263"/>
      <c r="O696" s="263"/>
      <c r="P696" s="263"/>
      <c r="Q696" s="263"/>
      <c r="R696" s="263"/>
      <c r="S696" s="263"/>
      <c r="T696" s="263"/>
      <c r="U696" s="263"/>
      <c r="V696" s="263"/>
      <c r="W696" s="263"/>
      <c r="X696" s="263"/>
      <c r="Y696" s="263"/>
      <c r="Z696" s="263"/>
      <c r="AA696" s="263"/>
      <c r="AB696" s="263"/>
      <c r="AC696" s="263"/>
      <c r="AD696" s="263"/>
      <c r="AE696" s="263"/>
      <c r="AF696" s="263"/>
      <c r="AG696" s="263"/>
      <c r="AH696" s="263"/>
      <c r="AI696" s="263"/>
      <c r="AJ696" s="263"/>
      <c r="AK696" s="263"/>
      <c r="AL696" s="263"/>
      <c r="AM696" s="263"/>
      <c r="AN696" s="263"/>
      <c r="AO696" s="263"/>
      <c r="AP696" s="263"/>
      <c r="AQ696" s="263"/>
      <c r="AR696" s="263"/>
      <c r="AS696" s="264">
        <v>22</v>
      </c>
    </row>
    <row r="697" spans="1:45">
      <c r="A697" s="237"/>
      <c r="B697" s="232" t="s">
        <v>93</v>
      </c>
      <c r="C697" s="237"/>
      <c r="D697" s="101">
        <v>0</v>
      </c>
      <c r="E697" s="231"/>
      <c r="F697" s="232"/>
      <c r="G697" s="232"/>
      <c r="H697" s="232"/>
      <c r="I697" s="232"/>
      <c r="J697" s="232"/>
      <c r="K697" s="232"/>
      <c r="L697" s="232"/>
      <c r="M697" s="232"/>
      <c r="N697" s="232"/>
      <c r="O697" s="232"/>
      <c r="P697" s="232"/>
      <c r="Q697" s="232"/>
      <c r="R697" s="232"/>
      <c r="S697" s="232"/>
      <c r="T697" s="232"/>
      <c r="U697" s="232"/>
      <c r="V697" s="232"/>
      <c r="W697" s="232"/>
      <c r="X697" s="232"/>
      <c r="Y697" s="232"/>
      <c r="Z697" s="232"/>
      <c r="AA697" s="232"/>
      <c r="AB697" s="232"/>
      <c r="AC697" s="232"/>
      <c r="AD697" s="232"/>
      <c r="AE697" s="232"/>
      <c r="AF697" s="232"/>
      <c r="AG697" s="232"/>
      <c r="AH697" s="232"/>
      <c r="AI697" s="232"/>
      <c r="AJ697" s="232"/>
      <c r="AK697" s="232"/>
      <c r="AL697" s="232"/>
      <c r="AM697" s="232"/>
      <c r="AN697" s="232"/>
      <c r="AO697" s="232"/>
      <c r="AP697" s="232"/>
      <c r="AQ697" s="232"/>
      <c r="AR697" s="232"/>
      <c r="AS697" s="250"/>
    </row>
    <row r="698" spans="1:45">
      <c r="A698" s="237"/>
      <c r="B698" s="232" t="s">
        <v>145</v>
      </c>
      <c r="C698" s="237"/>
      <c r="D698" s="101">
        <v>0</v>
      </c>
      <c r="E698" s="231"/>
      <c r="F698" s="232"/>
      <c r="G698" s="232"/>
      <c r="H698" s="232"/>
      <c r="I698" s="232"/>
      <c r="J698" s="232"/>
      <c r="K698" s="232"/>
      <c r="L698" s="232"/>
      <c r="M698" s="232"/>
      <c r="N698" s="232"/>
      <c r="O698" s="232"/>
      <c r="P698" s="232"/>
      <c r="Q698" s="232"/>
      <c r="R698" s="232"/>
      <c r="S698" s="232"/>
      <c r="T698" s="232"/>
      <c r="U698" s="232"/>
      <c r="V698" s="232"/>
      <c r="W698" s="232"/>
      <c r="X698" s="232"/>
      <c r="Y698" s="232"/>
      <c r="Z698" s="232"/>
      <c r="AA698" s="232"/>
      <c r="AB698" s="232"/>
      <c r="AC698" s="232"/>
      <c r="AD698" s="232"/>
      <c r="AE698" s="232"/>
      <c r="AF698" s="232"/>
      <c r="AG698" s="232"/>
      <c r="AH698" s="232"/>
      <c r="AI698" s="232"/>
      <c r="AJ698" s="232"/>
      <c r="AK698" s="232"/>
      <c r="AL698" s="232"/>
      <c r="AM698" s="232"/>
      <c r="AN698" s="232"/>
      <c r="AO698" s="232"/>
      <c r="AP698" s="232"/>
      <c r="AQ698" s="232"/>
      <c r="AR698" s="232"/>
      <c r="AS698" s="250"/>
    </row>
    <row r="699" spans="1:45">
      <c r="A699" s="237"/>
      <c r="B699" s="251" t="s">
        <v>245</v>
      </c>
      <c r="C699" s="252"/>
      <c r="D699" s="253" t="s">
        <v>246</v>
      </c>
      <c r="E699" s="231"/>
      <c r="F699" s="232"/>
      <c r="G699" s="232"/>
      <c r="H699" s="232"/>
      <c r="I699" s="232"/>
      <c r="J699" s="232"/>
      <c r="K699" s="232"/>
      <c r="L699" s="232"/>
      <c r="M699" s="232"/>
      <c r="N699" s="232"/>
      <c r="O699" s="232"/>
      <c r="P699" s="232"/>
      <c r="Q699" s="232"/>
      <c r="R699" s="232"/>
      <c r="S699" s="232"/>
      <c r="T699" s="232"/>
      <c r="U699" s="232"/>
      <c r="V699" s="232"/>
      <c r="W699" s="232"/>
      <c r="X699" s="232"/>
      <c r="Y699" s="232"/>
      <c r="Z699" s="232"/>
      <c r="AA699" s="232"/>
      <c r="AB699" s="232"/>
      <c r="AC699" s="232"/>
      <c r="AD699" s="232"/>
      <c r="AE699" s="232"/>
      <c r="AF699" s="232"/>
      <c r="AG699" s="232"/>
      <c r="AH699" s="232"/>
      <c r="AI699" s="232"/>
      <c r="AJ699" s="232"/>
      <c r="AK699" s="232"/>
      <c r="AL699" s="232"/>
      <c r="AM699" s="232"/>
      <c r="AN699" s="232"/>
      <c r="AO699" s="232"/>
      <c r="AP699" s="232"/>
      <c r="AQ699" s="232"/>
      <c r="AR699" s="232"/>
      <c r="AS699" s="250"/>
    </row>
    <row r="700" spans="1:45">
      <c r="B700" s="254"/>
      <c r="C700" s="246"/>
      <c r="D700" s="255"/>
      <c r="AS700" s="250"/>
    </row>
    <row r="701" spans="1:45">
      <c r="AS701" s="250"/>
    </row>
    <row r="702" spans="1:45">
      <c r="AS702" s="250"/>
    </row>
    <row r="703" spans="1:45">
      <c r="AS703" s="250"/>
    </row>
    <row r="704" spans="1:45">
      <c r="AS704" s="250"/>
    </row>
    <row r="705" spans="45:45">
      <c r="AS705" s="250"/>
    </row>
    <row r="706" spans="45:45">
      <c r="AS706" s="250"/>
    </row>
    <row r="707" spans="45:45">
      <c r="AS707" s="250"/>
    </row>
    <row r="708" spans="45:45">
      <c r="AS708" s="250"/>
    </row>
    <row r="709" spans="45:45">
      <c r="AS709" s="250"/>
    </row>
    <row r="710" spans="45:45">
      <c r="AS710" s="250"/>
    </row>
    <row r="711" spans="45:45">
      <c r="AS711" s="250"/>
    </row>
    <row r="712" spans="45:45">
      <c r="AS712" s="250"/>
    </row>
    <row r="713" spans="45:45">
      <c r="AS713" s="250"/>
    </row>
    <row r="714" spans="45:45">
      <c r="AS714" s="250"/>
    </row>
    <row r="715" spans="45:45">
      <c r="AS715" s="250"/>
    </row>
    <row r="716" spans="45:45">
      <c r="AS716" s="250"/>
    </row>
    <row r="717" spans="45:45">
      <c r="AS717" s="250"/>
    </row>
    <row r="718" spans="45:45">
      <c r="AS718" s="250"/>
    </row>
    <row r="719" spans="45:45">
      <c r="AS719" s="250"/>
    </row>
    <row r="720" spans="45:45">
      <c r="AS720" s="250"/>
    </row>
    <row r="721" spans="45:45">
      <c r="AS721" s="250"/>
    </row>
    <row r="722" spans="45:45">
      <c r="AS722" s="250"/>
    </row>
    <row r="723" spans="45:45">
      <c r="AS723" s="250"/>
    </row>
    <row r="724" spans="45:45">
      <c r="AS724" s="250"/>
    </row>
    <row r="725" spans="45:45">
      <c r="AS725" s="250"/>
    </row>
    <row r="726" spans="45:45">
      <c r="AS726" s="250"/>
    </row>
    <row r="727" spans="45:45">
      <c r="AS727" s="250"/>
    </row>
    <row r="728" spans="45:45">
      <c r="AS728" s="250"/>
    </row>
    <row r="729" spans="45:45">
      <c r="AS729" s="250"/>
    </row>
    <row r="730" spans="45:45">
      <c r="AS730" s="250"/>
    </row>
    <row r="731" spans="45:45">
      <c r="AS731" s="250"/>
    </row>
    <row r="732" spans="45:45">
      <c r="AS732" s="250"/>
    </row>
    <row r="733" spans="45:45">
      <c r="AS733" s="250"/>
    </row>
    <row r="734" spans="45:45">
      <c r="AS734" s="250"/>
    </row>
    <row r="735" spans="45:45">
      <c r="AS735" s="250"/>
    </row>
    <row r="736" spans="45:45">
      <c r="AS736" s="250"/>
    </row>
    <row r="737" spans="45:45">
      <c r="AS737" s="250"/>
    </row>
    <row r="738" spans="45:45">
      <c r="AS738" s="250"/>
    </row>
    <row r="739" spans="45:45">
      <c r="AS739" s="250"/>
    </row>
    <row r="740" spans="45:45">
      <c r="AS740" s="250"/>
    </row>
    <row r="741" spans="45:45">
      <c r="AS741" s="250"/>
    </row>
    <row r="742" spans="45:45">
      <c r="AS742" s="250"/>
    </row>
    <row r="743" spans="45:45">
      <c r="AS743" s="250"/>
    </row>
    <row r="744" spans="45:45">
      <c r="AS744" s="250"/>
    </row>
    <row r="745" spans="45:45">
      <c r="AS745" s="250"/>
    </row>
    <row r="746" spans="45:45">
      <c r="AS746" s="250"/>
    </row>
    <row r="747" spans="45:45">
      <c r="AS747" s="250"/>
    </row>
    <row r="748" spans="45:45">
      <c r="AS748" s="250"/>
    </row>
    <row r="749" spans="45:45">
      <c r="AS749" s="250"/>
    </row>
    <row r="750" spans="45:45">
      <c r="AS750" s="250"/>
    </row>
    <row r="751" spans="45:45">
      <c r="AS751" s="250"/>
    </row>
    <row r="752" spans="45:45">
      <c r="AS752" s="250"/>
    </row>
    <row r="753" spans="45:45">
      <c r="AS753" s="279"/>
    </row>
    <row r="754" spans="45:45">
      <c r="AS754" s="280"/>
    </row>
    <row r="755" spans="45:45">
      <c r="AS755" s="280"/>
    </row>
    <row r="756" spans="45:45">
      <c r="AS756" s="280"/>
    </row>
    <row r="757" spans="45:45">
      <c r="AS757" s="280"/>
    </row>
    <row r="758" spans="45:45">
      <c r="AS758" s="280"/>
    </row>
    <row r="759" spans="45:45">
      <c r="AS759" s="280"/>
    </row>
    <row r="760" spans="45:45">
      <c r="AS760" s="280"/>
    </row>
    <row r="761" spans="45:45">
      <c r="AS761" s="280"/>
    </row>
    <row r="762" spans="45:45">
      <c r="AS762" s="280"/>
    </row>
    <row r="763" spans="45:45">
      <c r="AS763" s="280"/>
    </row>
    <row r="764" spans="45:45">
      <c r="AS764" s="280"/>
    </row>
    <row r="765" spans="45:45">
      <c r="AS765" s="280"/>
    </row>
    <row r="766" spans="45:45">
      <c r="AS766" s="280"/>
    </row>
    <row r="767" spans="45:45">
      <c r="AS767" s="280"/>
    </row>
    <row r="768" spans="45:45">
      <c r="AS768" s="280"/>
    </row>
    <row r="769" spans="45:45">
      <c r="AS769" s="280"/>
    </row>
    <row r="770" spans="45:45">
      <c r="AS770" s="280"/>
    </row>
    <row r="771" spans="45:45">
      <c r="AS771" s="280"/>
    </row>
    <row r="772" spans="45:45">
      <c r="AS772" s="280"/>
    </row>
    <row r="773" spans="45:45">
      <c r="AS773" s="280"/>
    </row>
    <row r="774" spans="45:45">
      <c r="AS774" s="280"/>
    </row>
    <row r="775" spans="45:45">
      <c r="AS775" s="280"/>
    </row>
    <row r="776" spans="45:45">
      <c r="AS776" s="280"/>
    </row>
    <row r="777" spans="45:45">
      <c r="AS777" s="280"/>
    </row>
    <row r="778" spans="45:45">
      <c r="AS778" s="280"/>
    </row>
    <row r="779" spans="45:45">
      <c r="AS779" s="280"/>
    </row>
    <row r="780" spans="45:45">
      <c r="AS780" s="280"/>
    </row>
    <row r="781" spans="45:45">
      <c r="AS781" s="280"/>
    </row>
    <row r="782" spans="45:45">
      <c r="AS782" s="280"/>
    </row>
    <row r="783" spans="45:45">
      <c r="AS783" s="280"/>
    </row>
    <row r="784" spans="45:45">
      <c r="AS784" s="280"/>
    </row>
    <row r="785" spans="45:45">
      <c r="AS785" s="280"/>
    </row>
    <row r="786" spans="45:45">
      <c r="AS786" s="280"/>
    </row>
    <row r="787" spans="45:45">
      <c r="AS787" s="28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411" priority="199" stopIfTrue="1">
      <formula>AND(ISBLANK(INDIRECT(Anlyt_LabRefLastCol)),ISBLANK(INDIRECT(Anlyt_LabRefThisCol)))</formula>
    </cfRule>
    <cfRule type="expression" dxfId="410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409" priority="201">
      <formula>AND($B6&lt;&gt;$B5,NOT(ISBLANK(INDIRECT(Anlyt_LabRefThisCol))))</formula>
    </cfRule>
  </conditionalFormatting>
  <conditionalFormatting sqref="C12">
    <cfRule type="expression" dxfId="408" priority="197" stopIfTrue="1">
      <formula>AND(ISBLANK(INDIRECT(Anlyt_LabRefLastCol)),ISBLANK(INDIRECT(Anlyt_LabRefThisCol)))</formula>
    </cfRule>
    <cfRule type="expression" dxfId="407" priority="198">
      <formula>ISBLANK(INDIRECT(Anlyt_LabRefThisCol))</formula>
    </cfRule>
  </conditionalFormatting>
  <conditionalFormatting sqref="C16:C21 C27">
    <cfRule type="expression" dxfId="406" priority="195" stopIfTrue="1">
      <formula>AND(ISBLANK(INDIRECT(Anlyt_LabRefLastCol)),ISBLANK(INDIRECT(Anlyt_LabRefThisCol)))</formula>
    </cfRule>
    <cfRule type="expression" dxfId="405" priority="196">
      <formula>ISBLANK(INDIRECT(Anlyt_LabRefThisCol))</formula>
    </cfRule>
  </conditionalFormatting>
  <conditionalFormatting sqref="C26">
    <cfRule type="expression" dxfId="404" priority="193" stopIfTrue="1">
      <formula>AND(ISBLANK(INDIRECT(Anlyt_LabRefLastCol)),ISBLANK(INDIRECT(Anlyt_LabRefThisCol)))</formula>
    </cfRule>
    <cfRule type="expression" dxfId="403" priority="194">
      <formula>ISBLANK(INDIRECT(Anlyt_LabRefThisCol))</formula>
    </cfRule>
  </conditionalFormatting>
  <conditionalFormatting sqref="C30:C35 C41">
    <cfRule type="expression" dxfId="402" priority="191" stopIfTrue="1">
      <formula>AND(ISBLANK(INDIRECT(Anlyt_LabRefLastCol)),ISBLANK(INDIRECT(Anlyt_LabRefThisCol)))</formula>
    </cfRule>
    <cfRule type="expression" dxfId="401" priority="192">
      <formula>ISBLANK(INDIRECT(Anlyt_LabRefThisCol))</formula>
    </cfRule>
  </conditionalFormatting>
  <conditionalFormatting sqref="C40">
    <cfRule type="expression" dxfId="400" priority="189" stopIfTrue="1">
      <formula>AND(ISBLANK(INDIRECT(Anlyt_LabRefLastCol)),ISBLANK(INDIRECT(Anlyt_LabRefThisCol)))</formula>
    </cfRule>
    <cfRule type="expression" dxfId="399" priority="190">
      <formula>ISBLANK(INDIRECT(Anlyt_LabRefThisCol))</formula>
    </cfRule>
  </conditionalFormatting>
  <conditionalFormatting sqref="C44:C49 C55">
    <cfRule type="expression" dxfId="398" priority="187" stopIfTrue="1">
      <formula>AND(ISBLANK(INDIRECT(Anlyt_LabRefLastCol)),ISBLANK(INDIRECT(Anlyt_LabRefThisCol)))</formula>
    </cfRule>
    <cfRule type="expression" dxfId="397" priority="188">
      <formula>ISBLANK(INDIRECT(Anlyt_LabRefThisCol))</formula>
    </cfRule>
  </conditionalFormatting>
  <conditionalFormatting sqref="C54">
    <cfRule type="expression" dxfId="396" priority="185" stopIfTrue="1">
      <formula>AND(ISBLANK(INDIRECT(Anlyt_LabRefLastCol)),ISBLANK(INDIRECT(Anlyt_LabRefThisCol)))</formula>
    </cfRule>
    <cfRule type="expression" dxfId="395" priority="186">
      <formula>ISBLANK(INDIRECT(Anlyt_LabRefThisCol))</formula>
    </cfRule>
  </conditionalFormatting>
  <conditionalFormatting sqref="C58:C63 C69">
    <cfRule type="expression" dxfId="394" priority="183" stopIfTrue="1">
      <formula>AND(ISBLANK(INDIRECT(Anlyt_LabRefLastCol)),ISBLANK(INDIRECT(Anlyt_LabRefThisCol)))</formula>
    </cfRule>
    <cfRule type="expression" dxfId="393" priority="184">
      <formula>ISBLANK(INDIRECT(Anlyt_LabRefThisCol))</formula>
    </cfRule>
  </conditionalFormatting>
  <conditionalFormatting sqref="C68">
    <cfRule type="expression" dxfId="392" priority="181" stopIfTrue="1">
      <formula>AND(ISBLANK(INDIRECT(Anlyt_LabRefLastCol)),ISBLANK(INDIRECT(Anlyt_LabRefThisCol)))</formula>
    </cfRule>
    <cfRule type="expression" dxfId="391" priority="182">
      <formula>ISBLANK(INDIRECT(Anlyt_LabRefThisCol))</formula>
    </cfRule>
  </conditionalFormatting>
  <conditionalFormatting sqref="C72:C77 C83">
    <cfRule type="expression" dxfId="390" priority="179" stopIfTrue="1">
      <formula>AND(ISBLANK(INDIRECT(Anlyt_LabRefLastCol)),ISBLANK(INDIRECT(Anlyt_LabRefThisCol)))</formula>
    </cfRule>
    <cfRule type="expression" dxfId="389" priority="180">
      <formula>ISBLANK(INDIRECT(Anlyt_LabRefThisCol))</formula>
    </cfRule>
  </conditionalFormatting>
  <conditionalFormatting sqref="C82">
    <cfRule type="expression" dxfId="388" priority="177" stopIfTrue="1">
      <formula>AND(ISBLANK(INDIRECT(Anlyt_LabRefLastCol)),ISBLANK(INDIRECT(Anlyt_LabRefThisCol)))</formula>
    </cfRule>
    <cfRule type="expression" dxfId="387" priority="178">
      <formula>ISBLANK(INDIRECT(Anlyt_LabRefThisCol))</formula>
    </cfRule>
  </conditionalFormatting>
  <conditionalFormatting sqref="C86:C91 C97">
    <cfRule type="expression" dxfId="386" priority="175" stopIfTrue="1">
      <formula>AND(ISBLANK(INDIRECT(Anlyt_LabRefLastCol)),ISBLANK(INDIRECT(Anlyt_LabRefThisCol)))</formula>
    </cfRule>
    <cfRule type="expression" dxfId="385" priority="176">
      <formula>ISBLANK(INDIRECT(Anlyt_LabRefThisCol))</formula>
    </cfRule>
  </conditionalFormatting>
  <conditionalFormatting sqref="C96">
    <cfRule type="expression" dxfId="384" priority="173" stopIfTrue="1">
      <formula>AND(ISBLANK(INDIRECT(Anlyt_LabRefLastCol)),ISBLANK(INDIRECT(Anlyt_LabRefThisCol)))</formula>
    </cfRule>
    <cfRule type="expression" dxfId="383" priority="174">
      <formula>ISBLANK(INDIRECT(Anlyt_LabRefThisCol))</formula>
    </cfRule>
  </conditionalFormatting>
  <conditionalFormatting sqref="C100:C105 C111">
    <cfRule type="expression" dxfId="382" priority="171" stopIfTrue="1">
      <formula>AND(ISBLANK(INDIRECT(Anlyt_LabRefLastCol)),ISBLANK(INDIRECT(Anlyt_LabRefThisCol)))</formula>
    </cfRule>
    <cfRule type="expression" dxfId="381" priority="172">
      <formula>ISBLANK(INDIRECT(Anlyt_LabRefThisCol))</formula>
    </cfRule>
  </conditionalFormatting>
  <conditionalFormatting sqref="C110">
    <cfRule type="expression" dxfId="380" priority="169" stopIfTrue="1">
      <formula>AND(ISBLANK(INDIRECT(Anlyt_LabRefLastCol)),ISBLANK(INDIRECT(Anlyt_LabRefThisCol)))</formula>
    </cfRule>
    <cfRule type="expression" dxfId="379" priority="170">
      <formula>ISBLANK(INDIRECT(Anlyt_LabRefThisCol))</formula>
    </cfRule>
  </conditionalFormatting>
  <conditionalFormatting sqref="C114:C119 C125">
    <cfRule type="expression" dxfId="378" priority="167" stopIfTrue="1">
      <formula>AND(ISBLANK(INDIRECT(Anlyt_LabRefLastCol)),ISBLANK(INDIRECT(Anlyt_LabRefThisCol)))</formula>
    </cfRule>
    <cfRule type="expression" dxfId="377" priority="168">
      <formula>ISBLANK(INDIRECT(Anlyt_LabRefThisCol))</formula>
    </cfRule>
  </conditionalFormatting>
  <conditionalFormatting sqref="C124">
    <cfRule type="expression" dxfId="376" priority="165" stopIfTrue="1">
      <formula>AND(ISBLANK(INDIRECT(Anlyt_LabRefLastCol)),ISBLANK(INDIRECT(Anlyt_LabRefThisCol)))</formula>
    </cfRule>
    <cfRule type="expression" dxfId="375" priority="166">
      <formula>ISBLANK(INDIRECT(Anlyt_LabRefThisCol))</formula>
    </cfRule>
  </conditionalFormatting>
  <conditionalFormatting sqref="C128:C133 C139">
    <cfRule type="expression" dxfId="374" priority="163" stopIfTrue="1">
      <formula>AND(ISBLANK(INDIRECT(Anlyt_LabRefLastCol)),ISBLANK(INDIRECT(Anlyt_LabRefThisCol)))</formula>
    </cfRule>
    <cfRule type="expression" dxfId="373" priority="164">
      <formula>ISBLANK(INDIRECT(Anlyt_LabRefThisCol))</formula>
    </cfRule>
  </conditionalFormatting>
  <conditionalFormatting sqref="C138">
    <cfRule type="expression" dxfId="372" priority="161" stopIfTrue="1">
      <formula>AND(ISBLANK(INDIRECT(Anlyt_LabRefLastCol)),ISBLANK(INDIRECT(Anlyt_LabRefThisCol)))</formula>
    </cfRule>
    <cfRule type="expression" dxfId="371" priority="162">
      <formula>ISBLANK(INDIRECT(Anlyt_LabRefThisCol))</formula>
    </cfRule>
  </conditionalFormatting>
  <conditionalFormatting sqref="C142:C147 C153">
    <cfRule type="expression" dxfId="370" priority="159" stopIfTrue="1">
      <formula>AND(ISBLANK(INDIRECT(Anlyt_LabRefLastCol)),ISBLANK(INDIRECT(Anlyt_LabRefThisCol)))</formula>
    </cfRule>
    <cfRule type="expression" dxfId="369" priority="160">
      <formula>ISBLANK(INDIRECT(Anlyt_LabRefThisCol))</formula>
    </cfRule>
  </conditionalFormatting>
  <conditionalFormatting sqref="C152">
    <cfRule type="expression" dxfId="368" priority="157" stopIfTrue="1">
      <formula>AND(ISBLANK(INDIRECT(Anlyt_LabRefLastCol)),ISBLANK(INDIRECT(Anlyt_LabRefThisCol)))</formula>
    </cfRule>
    <cfRule type="expression" dxfId="367" priority="158">
      <formula>ISBLANK(INDIRECT(Anlyt_LabRefThisCol))</formula>
    </cfRule>
  </conditionalFormatting>
  <conditionalFormatting sqref="C156:C161 C167">
    <cfRule type="expression" dxfId="366" priority="155" stopIfTrue="1">
      <formula>AND(ISBLANK(INDIRECT(Anlyt_LabRefLastCol)),ISBLANK(INDIRECT(Anlyt_LabRefThisCol)))</formula>
    </cfRule>
    <cfRule type="expression" dxfId="365" priority="156">
      <formula>ISBLANK(INDIRECT(Anlyt_LabRefThisCol))</formula>
    </cfRule>
  </conditionalFormatting>
  <conditionalFormatting sqref="C166">
    <cfRule type="expression" dxfId="364" priority="153" stopIfTrue="1">
      <formula>AND(ISBLANK(INDIRECT(Anlyt_LabRefLastCol)),ISBLANK(INDIRECT(Anlyt_LabRefThisCol)))</formula>
    </cfRule>
    <cfRule type="expression" dxfId="363" priority="154">
      <formula>ISBLANK(INDIRECT(Anlyt_LabRefThisCol))</formula>
    </cfRule>
  </conditionalFormatting>
  <conditionalFormatting sqref="C170:C175 C181">
    <cfRule type="expression" dxfId="362" priority="151" stopIfTrue="1">
      <formula>AND(ISBLANK(INDIRECT(Anlyt_LabRefLastCol)),ISBLANK(INDIRECT(Anlyt_LabRefThisCol)))</formula>
    </cfRule>
    <cfRule type="expression" dxfId="361" priority="152">
      <formula>ISBLANK(INDIRECT(Anlyt_LabRefThisCol))</formula>
    </cfRule>
  </conditionalFormatting>
  <conditionalFormatting sqref="C180">
    <cfRule type="expression" dxfId="360" priority="149" stopIfTrue="1">
      <formula>AND(ISBLANK(INDIRECT(Anlyt_LabRefLastCol)),ISBLANK(INDIRECT(Anlyt_LabRefThisCol)))</formula>
    </cfRule>
    <cfRule type="expression" dxfId="359" priority="150">
      <formula>ISBLANK(INDIRECT(Anlyt_LabRefThisCol))</formula>
    </cfRule>
  </conditionalFormatting>
  <conditionalFormatting sqref="C184:C189 C195">
    <cfRule type="expression" dxfId="358" priority="147" stopIfTrue="1">
      <formula>AND(ISBLANK(INDIRECT(Anlyt_LabRefLastCol)),ISBLANK(INDIRECT(Anlyt_LabRefThisCol)))</formula>
    </cfRule>
    <cfRule type="expression" dxfId="357" priority="148">
      <formula>ISBLANK(INDIRECT(Anlyt_LabRefThisCol))</formula>
    </cfRule>
  </conditionalFormatting>
  <conditionalFormatting sqref="C194">
    <cfRule type="expression" dxfId="356" priority="145" stopIfTrue="1">
      <formula>AND(ISBLANK(INDIRECT(Anlyt_LabRefLastCol)),ISBLANK(INDIRECT(Anlyt_LabRefThisCol)))</formula>
    </cfRule>
    <cfRule type="expression" dxfId="355" priority="146">
      <formula>ISBLANK(INDIRECT(Anlyt_LabRefThisCol))</formula>
    </cfRule>
  </conditionalFormatting>
  <conditionalFormatting sqref="C198:C203 C209">
    <cfRule type="expression" dxfId="354" priority="143" stopIfTrue="1">
      <formula>AND(ISBLANK(INDIRECT(Anlyt_LabRefLastCol)),ISBLANK(INDIRECT(Anlyt_LabRefThisCol)))</formula>
    </cfRule>
    <cfRule type="expression" dxfId="353" priority="144">
      <formula>ISBLANK(INDIRECT(Anlyt_LabRefThisCol))</formula>
    </cfRule>
  </conditionalFormatting>
  <conditionalFormatting sqref="C208">
    <cfRule type="expression" dxfId="352" priority="141" stopIfTrue="1">
      <formula>AND(ISBLANK(INDIRECT(Anlyt_LabRefLastCol)),ISBLANK(INDIRECT(Anlyt_LabRefThisCol)))</formula>
    </cfRule>
    <cfRule type="expression" dxfId="351" priority="142">
      <formula>ISBLANK(INDIRECT(Anlyt_LabRefThisCol))</formula>
    </cfRule>
  </conditionalFormatting>
  <conditionalFormatting sqref="C212:C217 C223">
    <cfRule type="expression" dxfId="350" priority="139" stopIfTrue="1">
      <formula>AND(ISBLANK(INDIRECT(Anlyt_LabRefLastCol)),ISBLANK(INDIRECT(Anlyt_LabRefThisCol)))</formula>
    </cfRule>
    <cfRule type="expression" dxfId="349" priority="140">
      <formula>ISBLANK(INDIRECT(Anlyt_LabRefThisCol))</formula>
    </cfRule>
  </conditionalFormatting>
  <conditionalFormatting sqref="C222">
    <cfRule type="expression" dxfId="348" priority="137" stopIfTrue="1">
      <formula>AND(ISBLANK(INDIRECT(Anlyt_LabRefLastCol)),ISBLANK(INDIRECT(Anlyt_LabRefThisCol)))</formula>
    </cfRule>
    <cfRule type="expression" dxfId="347" priority="138">
      <formula>ISBLANK(INDIRECT(Anlyt_LabRefThisCol))</formula>
    </cfRule>
  </conditionalFormatting>
  <conditionalFormatting sqref="C226:C231 C237">
    <cfRule type="expression" dxfId="346" priority="135" stopIfTrue="1">
      <formula>AND(ISBLANK(INDIRECT(Anlyt_LabRefLastCol)),ISBLANK(INDIRECT(Anlyt_LabRefThisCol)))</formula>
    </cfRule>
    <cfRule type="expression" dxfId="345" priority="136">
      <formula>ISBLANK(INDIRECT(Anlyt_LabRefThisCol))</formula>
    </cfRule>
  </conditionalFormatting>
  <conditionalFormatting sqref="C236">
    <cfRule type="expression" dxfId="344" priority="133" stopIfTrue="1">
      <formula>AND(ISBLANK(INDIRECT(Anlyt_LabRefLastCol)),ISBLANK(INDIRECT(Anlyt_LabRefThisCol)))</formula>
    </cfRule>
    <cfRule type="expression" dxfId="343" priority="134">
      <formula>ISBLANK(INDIRECT(Anlyt_LabRefThisCol))</formula>
    </cfRule>
  </conditionalFormatting>
  <conditionalFormatting sqref="C240:C245 C251">
    <cfRule type="expression" dxfId="342" priority="131" stopIfTrue="1">
      <formula>AND(ISBLANK(INDIRECT(Anlyt_LabRefLastCol)),ISBLANK(INDIRECT(Anlyt_LabRefThisCol)))</formula>
    </cfRule>
    <cfRule type="expression" dxfId="341" priority="132">
      <formula>ISBLANK(INDIRECT(Anlyt_LabRefThisCol))</formula>
    </cfRule>
  </conditionalFormatting>
  <conditionalFormatting sqref="C250">
    <cfRule type="expression" dxfId="340" priority="129" stopIfTrue="1">
      <formula>AND(ISBLANK(INDIRECT(Anlyt_LabRefLastCol)),ISBLANK(INDIRECT(Anlyt_LabRefThisCol)))</formula>
    </cfRule>
    <cfRule type="expression" dxfId="339" priority="130">
      <formula>ISBLANK(INDIRECT(Anlyt_LabRefThisCol))</formula>
    </cfRule>
  </conditionalFormatting>
  <conditionalFormatting sqref="C254:C259 C265">
    <cfRule type="expression" dxfId="338" priority="127" stopIfTrue="1">
      <formula>AND(ISBLANK(INDIRECT(Anlyt_LabRefLastCol)),ISBLANK(INDIRECT(Anlyt_LabRefThisCol)))</formula>
    </cfRule>
    <cfRule type="expression" dxfId="337" priority="128">
      <formula>ISBLANK(INDIRECT(Anlyt_LabRefThisCol))</formula>
    </cfRule>
  </conditionalFormatting>
  <conditionalFormatting sqref="C264">
    <cfRule type="expression" dxfId="336" priority="125" stopIfTrue="1">
      <formula>AND(ISBLANK(INDIRECT(Anlyt_LabRefLastCol)),ISBLANK(INDIRECT(Anlyt_LabRefThisCol)))</formula>
    </cfRule>
    <cfRule type="expression" dxfId="335" priority="126">
      <formula>ISBLANK(INDIRECT(Anlyt_LabRefThisCol))</formula>
    </cfRule>
  </conditionalFormatting>
  <conditionalFormatting sqref="C268:C273 C279">
    <cfRule type="expression" dxfId="334" priority="123" stopIfTrue="1">
      <formula>AND(ISBLANK(INDIRECT(Anlyt_LabRefLastCol)),ISBLANK(INDIRECT(Anlyt_LabRefThisCol)))</formula>
    </cfRule>
    <cfRule type="expression" dxfId="333" priority="124">
      <formula>ISBLANK(INDIRECT(Anlyt_LabRefThisCol))</formula>
    </cfRule>
  </conditionalFormatting>
  <conditionalFormatting sqref="C278">
    <cfRule type="expression" dxfId="332" priority="121" stopIfTrue="1">
      <formula>AND(ISBLANK(INDIRECT(Anlyt_LabRefLastCol)),ISBLANK(INDIRECT(Anlyt_LabRefThisCol)))</formula>
    </cfRule>
    <cfRule type="expression" dxfId="331" priority="122">
      <formula>ISBLANK(INDIRECT(Anlyt_LabRefThisCol))</formula>
    </cfRule>
  </conditionalFormatting>
  <conditionalFormatting sqref="C282:C287 C293">
    <cfRule type="expression" dxfId="330" priority="119" stopIfTrue="1">
      <formula>AND(ISBLANK(INDIRECT(Anlyt_LabRefLastCol)),ISBLANK(INDIRECT(Anlyt_LabRefThisCol)))</formula>
    </cfRule>
    <cfRule type="expression" dxfId="329" priority="120">
      <formula>ISBLANK(INDIRECT(Anlyt_LabRefThisCol))</formula>
    </cfRule>
  </conditionalFormatting>
  <conditionalFormatting sqref="C292">
    <cfRule type="expression" dxfId="328" priority="117" stopIfTrue="1">
      <formula>AND(ISBLANK(INDIRECT(Anlyt_LabRefLastCol)),ISBLANK(INDIRECT(Anlyt_LabRefThisCol)))</formula>
    </cfRule>
    <cfRule type="expression" dxfId="327" priority="118">
      <formula>ISBLANK(INDIRECT(Anlyt_LabRefThisCol))</formula>
    </cfRule>
  </conditionalFormatting>
  <conditionalFormatting sqref="C296:C301 C307">
    <cfRule type="expression" dxfId="326" priority="115" stopIfTrue="1">
      <formula>AND(ISBLANK(INDIRECT(Anlyt_LabRefLastCol)),ISBLANK(INDIRECT(Anlyt_LabRefThisCol)))</formula>
    </cfRule>
    <cfRule type="expression" dxfId="325" priority="116">
      <formula>ISBLANK(INDIRECT(Anlyt_LabRefThisCol))</formula>
    </cfRule>
  </conditionalFormatting>
  <conditionalFormatting sqref="C306">
    <cfRule type="expression" dxfId="324" priority="113" stopIfTrue="1">
      <formula>AND(ISBLANK(INDIRECT(Anlyt_LabRefLastCol)),ISBLANK(INDIRECT(Anlyt_LabRefThisCol)))</formula>
    </cfRule>
    <cfRule type="expression" dxfId="323" priority="114">
      <formula>ISBLANK(INDIRECT(Anlyt_LabRefThisCol))</formula>
    </cfRule>
  </conditionalFormatting>
  <conditionalFormatting sqref="C310:C315 C321">
    <cfRule type="expression" dxfId="322" priority="111" stopIfTrue="1">
      <formula>AND(ISBLANK(INDIRECT(Anlyt_LabRefLastCol)),ISBLANK(INDIRECT(Anlyt_LabRefThisCol)))</formula>
    </cfRule>
    <cfRule type="expression" dxfId="321" priority="112">
      <formula>ISBLANK(INDIRECT(Anlyt_LabRefThisCol))</formula>
    </cfRule>
  </conditionalFormatting>
  <conditionalFormatting sqref="C320">
    <cfRule type="expression" dxfId="320" priority="109" stopIfTrue="1">
      <formula>AND(ISBLANK(INDIRECT(Anlyt_LabRefLastCol)),ISBLANK(INDIRECT(Anlyt_LabRefThisCol)))</formula>
    </cfRule>
    <cfRule type="expression" dxfId="319" priority="110">
      <formula>ISBLANK(INDIRECT(Anlyt_LabRefThisCol))</formula>
    </cfRule>
  </conditionalFormatting>
  <conditionalFormatting sqref="C324:C329 C335">
    <cfRule type="expression" dxfId="318" priority="107" stopIfTrue="1">
      <formula>AND(ISBLANK(INDIRECT(Anlyt_LabRefLastCol)),ISBLANK(INDIRECT(Anlyt_LabRefThisCol)))</formula>
    </cfRule>
    <cfRule type="expression" dxfId="317" priority="108">
      <formula>ISBLANK(INDIRECT(Anlyt_LabRefThisCol))</formula>
    </cfRule>
  </conditionalFormatting>
  <conditionalFormatting sqref="C334">
    <cfRule type="expression" dxfId="316" priority="105" stopIfTrue="1">
      <formula>AND(ISBLANK(INDIRECT(Anlyt_LabRefLastCol)),ISBLANK(INDIRECT(Anlyt_LabRefThisCol)))</formula>
    </cfRule>
    <cfRule type="expression" dxfId="315" priority="106">
      <formula>ISBLANK(INDIRECT(Anlyt_LabRefThisCol))</formula>
    </cfRule>
  </conditionalFormatting>
  <conditionalFormatting sqref="C338:C343 C349">
    <cfRule type="expression" dxfId="314" priority="103" stopIfTrue="1">
      <formula>AND(ISBLANK(INDIRECT(Anlyt_LabRefLastCol)),ISBLANK(INDIRECT(Anlyt_LabRefThisCol)))</formula>
    </cfRule>
    <cfRule type="expression" dxfId="313" priority="104">
      <formula>ISBLANK(INDIRECT(Anlyt_LabRefThisCol))</formula>
    </cfRule>
  </conditionalFormatting>
  <conditionalFormatting sqref="C348">
    <cfRule type="expression" dxfId="312" priority="101" stopIfTrue="1">
      <formula>AND(ISBLANK(INDIRECT(Anlyt_LabRefLastCol)),ISBLANK(INDIRECT(Anlyt_LabRefThisCol)))</formula>
    </cfRule>
    <cfRule type="expression" dxfId="311" priority="102">
      <formula>ISBLANK(INDIRECT(Anlyt_LabRefThisCol))</formula>
    </cfRule>
  </conditionalFormatting>
  <conditionalFormatting sqref="C352:C357 C363">
    <cfRule type="expression" dxfId="310" priority="99" stopIfTrue="1">
      <formula>AND(ISBLANK(INDIRECT(Anlyt_LabRefLastCol)),ISBLANK(INDIRECT(Anlyt_LabRefThisCol)))</formula>
    </cfRule>
    <cfRule type="expression" dxfId="309" priority="100">
      <formula>ISBLANK(INDIRECT(Anlyt_LabRefThisCol))</formula>
    </cfRule>
  </conditionalFormatting>
  <conditionalFormatting sqref="C362">
    <cfRule type="expression" dxfId="308" priority="97" stopIfTrue="1">
      <formula>AND(ISBLANK(INDIRECT(Anlyt_LabRefLastCol)),ISBLANK(INDIRECT(Anlyt_LabRefThisCol)))</formula>
    </cfRule>
    <cfRule type="expression" dxfId="307" priority="98">
      <formula>ISBLANK(INDIRECT(Anlyt_LabRefThisCol))</formula>
    </cfRule>
  </conditionalFormatting>
  <conditionalFormatting sqref="C366:C371 C377">
    <cfRule type="expression" dxfId="306" priority="95" stopIfTrue="1">
      <formula>AND(ISBLANK(INDIRECT(Anlyt_LabRefLastCol)),ISBLANK(INDIRECT(Anlyt_LabRefThisCol)))</formula>
    </cfRule>
    <cfRule type="expression" dxfId="305" priority="96">
      <formula>ISBLANK(INDIRECT(Anlyt_LabRefThisCol))</formula>
    </cfRule>
  </conditionalFormatting>
  <conditionalFormatting sqref="C376">
    <cfRule type="expression" dxfId="304" priority="93" stopIfTrue="1">
      <formula>AND(ISBLANK(INDIRECT(Anlyt_LabRefLastCol)),ISBLANK(INDIRECT(Anlyt_LabRefThisCol)))</formula>
    </cfRule>
    <cfRule type="expression" dxfId="303" priority="94">
      <formula>ISBLANK(INDIRECT(Anlyt_LabRefThisCol))</formula>
    </cfRule>
  </conditionalFormatting>
  <conditionalFormatting sqref="C380:C385 C391">
    <cfRule type="expression" dxfId="302" priority="91" stopIfTrue="1">
      <formula>AND(ISBLANK(INDIRECT(Anlyt_LabRefLastCol)),ISBLANK(INDIRECT(Anlyt_LabRefThisCol)))</formula>
    </cfRule>
    <cfRule type="expression" dxfId="301" priority="92">
      <formula>ISBLANK(INDIRECT(Anlyt_LabRefThisCol))</formula>
    </cfRule>
  </conditionalFormatting>
  <conditionalFormatting sqref="C390">
    <cfRule type="expression" dxfId="300" priority="89" stopIfTrue="1">
      <formula>AND(ISBLANK(INDIRECT(Anlyt_LabRefLastCol)),ISBLANK(INDIRECT(Anlyt_LabRefThisCol)))</formula>
    </cfRule>
    <cfRule type="expression" dxfId="299" priority="90">
      <formula>ISBLANK(INDIRECT(Anlyt_LabRefThisCol))</formula>
    </cfRule>
  </conditionalFormatting>
  <conditionalFormatting sqref="C394:C399 C405">
    <cfRule type="expression" dxfId="298" priority="87" stopIfTrue="1">
      <formula>AND(ISBLANK(INDIRECT(Anlyt_LabRefLastCol)),ISBLANK(INDIRECT(Anlyt_LabRefThisCol)))</formula>
    </cfRule>
    <cfRule type="expression" dxfId="297" priority="88">
      <formula>ISBLANK(INDIRECT(Anlyt_LabRefThisCol))</formula>
    </cfRule>
  </conditionalFormatting>
  <conditionalFormatting sqref="C404">
    <cfRule type="expression" dxfId="296" priority="85" stopIfTrue="1">
      <formula>AND(ISBLANK(INDIRECT(Anlyt_LabRefLastCol)),ISBLANK(INDIRECT(Anlyt_LabRefThisCol)))</formula>
    </cfRule>
    <cfRule type="expression" dxfId="295" priority="86">
      <formula>ISBLANK(INDIRECT(Anlyt_LabRefThisCol))</formula>
    </cfRule>
  </conditionalFormatting>
  <conditionalFormatting sqref="C408:C413 C419">
    <cfRule type="expression" dxfId="294" priority="83" stopIfTrue="1">
      <formula>AND(ISBLANK(INDIRECT(Anlyt_LabRefLastCol)),ISBLANK(INDIRECT(Anlyt_LabRefThisCol)))</formula>
    </cfRule>
    <cfRule type="expression" dxfId="293" priority="84">
      <formula>ISBLANK(INDIRECT(Anlyt_LabRefThisCol))</formula>
    </cfRule>
  </conditionalFormatting>
  <conditionalFormatting sqref="C418">
    <cfRule type="expression" dxfId="292" priority="81" stopIfTrue="1">
      <formula>AND(ISBLANK(INDIRECT(Anlyt_LabRefLastCol)),ISBLANK(INDIRECT(Anlyt_LabRefThisCol)))</formula>
    </cfRule>
    <cfRule type="expression" dxfId="291" priority="82">
      <formula>ISBLANK(INDIRECT(Anlyt_LabRefThisCol))</formula>
    </cfRule>
  </conditionalFormatting>
  <conditionalFormatting sqref="C422:C427 C433">
    <cfRule type="expression" dxfId="290" priority="79" stopIfTrue="1">
      <formula>AND(ISBLANK(INDIRECT(Anlyt_LabRefLastCol)),ISBLANK(INDIRECT(Anlyt_LabRefThisCol)))</formula>
    </cfRule>
    <cfRule type="expression" dxfId="289" priority="80">
      <formula>ISBLANK(INDIRECT(Anlyt_LabRefThisCol))</formula>
    </cfRule>
  </conditionalFormatting>
  <conditionalFormatting sqref="C432">
    <cfRule type="expression" dxfId="288" priority="77" stopIfTrue="1">
      <formula>AND(ISBLANK(INDIRECT(Anlyt_LabRefLastCol)),ISBLANK(INDIRECT(Anlyt_LabRefThisCol)))</formula>
    </cfRule>
    <cfRule type="expression" dxfId="287" priority="78">
      <formula>ISBLANK(INDIRECT(Anlyt_LabRefThisCol))</formula>
    </cfRule>
  </conditionalFormatting>
  <conditionalFormatting sqref="C436:C441 C447">
    <cfRule type="expression" dxfId="286" priority="75" stopIfTrue="1">
      <formula>AND(ISBLANK(INDIRECT(Anlyt_LabRefLastCol)),ISBLANK(INDIRECT(Anlyt_LabRefThisCol)))</formula>
    </cfRule>
    <cfRule type="expression" dxfId="285" priority="76">
      <formula>ISBLANK(INDIRECT(Anlyt_LabRefThisCol))</formula>
    </cfRule>
  </conditionalFormatting>
  <conditionalFormatting sqref="C446">
    <cfRule type="expression" dxfId="284" priority="73" stopIfTrue="1">
      <formula>AND(ISBLANK(INDIRECT(Anlyt_LabRefLastCol)),ISBLANK(INDIRECT(Anlyt_LabRefThisCol)))</formula>
    </cfRule>
    <cfRule type="expression" dxfId="283" priority="74">
      <formula>ISBLANK(INDIRECT(Anlyt_LabRefThisCol))</formula>
    </cfRule>
  </conditionalFormatting>
  <conditionalFormatting sqref="C450:C455 C461">
    <cfRule type="expression" dxfId="282" priority="71" stopIfTrue="1">
      <formula>AND(ISBLANK(INDIRECT(Anlyt_LabRefLastCol)),ISBLANK(INDIRECT(Anlyt_LabRefThisCol)))</formula>
    </cfRule>
    <cfRule type="expression" dxfId="281" priority="72">
      <formula>ISBLANK(INDIRECT(Anlyt_LabRefThisCol))</formula>
    </cfRule>
  </conditionalFormatting>
  <conditionalFormatting sqref="C460">
    <cfRule type="expression" dxfId="280" priority="69" stopIfTrue="1">
      <formula>AND(ISBLANK(INDIRECT(Anlyt_LabRefLastCol)),ISBLANK(INDIRECT(Anlyt_LabRefThisCol)))</formula>
    </cfRule>
    <cfRule type="expression" dxfId="279" priority="70">
      <formula>ISBLANK(INDIRECT(Anlyt_LabRefThisCol))</formula>
    </cfRule>
  </conditionalFormatting>
  <conditionalFormatting sqref="C464:C469 C475">
    <cfRule type="expression" dxfId="278" priority="67" stopIfTrue="1">
      <formula>AND(ISBLANK(INDIRECT(Anlyt_LabRefLastCol)),ISBLANK(INDIRECT(Anlyt_LabRefThisCol)))</formula>
    </cfRule>
    <cfRule type="expression" dxfId="277" priority="68">
      <formula>ISBLANK(INDIRECT(Anlyt_LabRefThisCol))</formula>
    </cfRule>
  </conditionalFormatting>
  <conditionalFormatting sqref="C474">
    <cfRule type="expression" dxfId="276" priority="65" stopIfTrue="1">
      <formula>AND(ISBLANK(INDIRECT(Anlyt_LabRefLastCol)),ISBLANK(INDIRECT(Anlyt_LabRefThisCol)))</formula>
    </cfRule>
    <cfRule type="expression" dxfId="275" priority="66">
      <formula>ISBLANK(INDIRECT(Anlyt_LabRefThisCol))</formula>
    </cfRule>
  </conditionalFormatting>
  <conditionalFormatting sqref="C478:C483 C489">
    <cfRule type="expression" dxfId="274" priority="63" stopIfTrue="1">
      <formula>AND(ISBLANK(INDIRECT(Anlyt_LabRefLastCol)),ISBLANK(INDIRECT(Anlyt_LabRefThisCol)))</formula>
    </cfRule>
    <cfRule type="expression" dxfId="273" priority="64">
      <formula>ISBLANK(INDIRECT(Anlyt_LabRefThisCol))</formula>
    </cfRule>
  </conditionalFormatting>
  <conditionalFormatting sqref="C488">
    <cfRule type="expression" dxfId="272" priority="61" stopIfTrue="1">
      <formula>AND(ISBLANK(INDIRECT(Anlyt_LabRefLastCol)),ISBLANK(INDIRECT(Anlyt_LabRefThisCol)))</formula>
    </cfRule>
    <cfRule type="expression" dxfId="271" priority="62">
      <formula>ISBLANK(INDIRECT(Anlyt_LabRefThisCol))</formula>
    </cfRule>
  </conditionalFormatting>
  <conditionalFormatting sqref="C492:C497 C503">
    <cfRule type="expression" dxfId="270" priority="59" stopIfTrue="1">
      <formula>AND(ISBLANK(INDIRECT(Anlyt_LabRefLastCol)),ISBLANK(INDIRECT(Anlyt_LabRefThisCol)))</formula>
    </cfRule>
    <cfRule type="expression" dxfId="269" priority="60">
      <formula>ISBLANK(INDIRECT(Anlyt_LabRefThisCol))</formula>
    </cfRule>
  </conditionalFormatting>
  <conditionalFormatting sqref="C502">
    <cfRule type="expression" dxfId="268" priority="57" stopIfTrue="1">
      <formula>AND(ISBLANK(INDIRECT(Anlyt_LabRefLastCol)),ISBLANK(INDIRECT(Anlyt_LabRefThisCol)))</formula>
    </cfRule>
    <cfRule type="expression" dxfId="267" priority="58">
      <formula>ISBLANK(INDIRECT(Anlyt_LabRefThisCol))</formula>
    </cfRule>
  </conditionalFormatting>
  <conditionalFormatting sqref="C506:C511 C517">
    <cfRule type="expression" dxfId="266" priority="55" stopIfTrue="1">
      <formula>AND(ISBLANK(INDIRECT(Anlyt_LabRefLastCol)),ISBLANK(INDIRECT(Anlyt_LabRefThisCol)))</formula>
    </cfRule>
    <cfRule type="expression" dxfId="265" priority="56">
      <formula>ISBLANK(INDIRECT(Anlyt_LabRefThisCol))</formula>
    </cfRule>
  </conditionalFormatting>
  <conditionalFormatting sqref="C516">
    <cfRule type="expression" dxfId="264" priority="53" stopIfTrue="1">
      <formula>AND(ISBLANK(INDIRECT(Anlyt_LabRefLastCol)),ISBLANK(INDIRECT(Anlyt_LabRefThisCol)))</formula>
    </cfRule>
    <cfRule type="expression" dxfId="263" priority="54">
      <formula>ISBLANK(INDIRECT(Anlyt_LabRefThisCol))</formula>
    </cfRule>
  </conditionalFormatting>
  <conditionalFormatting sqref="C520:C525 C531">
    <cfRule type="expression" dxfId="262" priority="51" stopIfTrue="1">
      <formula>AND(ISBLANK(INDIRECT(Anlyt_LabRefLastCol)),ISBLANK(INDIRECT(Anlyt_LabRefThisCol)))</formula>
    </cfRule>
    <cfRule type="expression" dxfId="261" priority="52">
      <formula>ISBLANK(INDIRECT(Anlyt_LabRefThisCol))</formula>
    </cfRule>
  </conditionalFormatting>
  <conditionalFormatting sqref="C530">
    <cfRule type="expression" dxfId="260" priority="49" stopIfTrue="1">
      <formula>AND(ISBLANK(INDIRECT(Anlyt_LabRefLastCol)),ISBLANK(INDIRECT(Anlyt_LabRefThisCol)))</formula>
    </cfRule>
    <cfRule type="expression" dxfId="259" priority="50">
      <formula>ISBLANK(INDIRECT(Anlyt_LabRefThisCol))</formula>
    </cfRule>
  </conditionalFormatting>
  <conditionalFormatting sqref="C534:C539 C545">
    <cfRule type="expression" dxfId="258" priority="47" stopIfTrue="1">
      <formula>AND(ISBLANK(INDIRECT(Anlyt_LabRefLastCol)),ISBLANK(INDIRECT(Anlyt_LabRefThisCol)))</formula>
    </cfRule>
    <cfRule type="expression" dxfId="257" priority="48">
      <formula>ISBLANK(INDIRECT(Anlyt_LabRefThisCol))</formula>
    </cfRule>
  </conditionalFormatting>
  <conditionalFormatting sqref="C544">
    <cfRule type="expression" dxfId="256" priority="45" stopIfTrue="1">
      <formula>AND(ISBLANK(INDIRECT(Anlyt_LabRefLastCol)),ISBLANK(INDIRECT(Anlyt_LabRefThisCol)))</formula>
    </cfRule>
    <cfRule type="expression" dxfId="255" priority="46">
      <formula>ISBLANK(INDIRECT(Anlyt_LabRefThisCol))</formula>
    </cfRule>
  </conditionalFormatting>
  <conditionalFormatting sqref="C548:C553 C559">
    <cfRule type="expression" dxfId="254" priority="43" stopIfTrue="1">
      <formula>AND(ISBLANK(INDIRECT(Anlyt_LabRefLastCol)),ISBLANK(INDIRECT(Anlyt_LabRefThisCol)))</formula>
    </cfRule>
    <cfRule type="expression" dxfId="253" priority="44">
      <formula>ISBLANK(INDIRECT(Anlyt_LabRefThisCol))</formula>
    </cfRule>
  </conditionalFormatting>
  <conditionalFormatting sqref="C558">
    <cfRule type="expression" dxfId="252" priority="41" stopIfTrue="1">
      <formula>AND(ISBLANK(INDIRECT(Anlyt_LabRefLastCol)),ISBLANK(INDIRECT(Anlyt_LabRefThisCol)))</formula>
    </cfRule>
    <cfRule type="expression" dxfId="251" priority="42">
      <formula>ISBLANK(INDIRECT(Anlyt_LabRefThisCol))</formula>
    </cfRule>
  </conditionalFormatting>
  <conditionalFormatting sqref="C562:C567 C573">
    <cfRule type="expression" dxfId="250" priority="39" stopIfTrue="1">
      <formula>AND(ISBLANK(INDIRECT(Anlyt_LabRefLastCol)),ISBLANK(INDIRECT(Anlyt_LabRefThisCol)))</formula>
    </cfRule>
    <cfRule type="expression" dxfId="249" priority="40">
      <formula>ISBLANK(INDIRECT(Anlyt_LabRefThisCol))</formula>
    </cfRule>
  </conditionalFormatting>
  <conditionalFormatting sqref="C572">
    <cfRule type="expression" dxfId="248" priority="37" stopIfTrue="1">
      <formula>AND(ISBLANK(INDIRECT(Anlyt_LabRefLastCol)),ISBLANK(INDIRECT(Anlyt_LabRefThisCol)))</formula>
    </cfRule>
    <cfRule type="expression" dxfId="247" priority="38">
      <formula>ISBLANK(INDIRECT(Anlyt_LabRefThisCol))</formula>
    </cfRule>
  </conditionalFormatting>
  <conditionalFormatting sqref="C576:C581 C587">
    <cfRule type="expression" dxfId="246" priority="35" stopIfTrue="1">
      <formula>AND(ISBLANK(INDIRECT(Anlyt_LabRefLastCol)),ISBLANK(INDIRECT(Anlyt_LabRefThisCol)))</formula>
    </cfRule>
    <cfRule type="expression" dxfId="245" priority="36">
      <formula>ISBLANK(INDIRECT(Anlyt_LabRefThisCol))</formula>
    </cfRule>
  </conditionalFormatting>
  <conditionalFormatting sqref="C586">
    <cfRule type="expression" dxfId="244" priority="33" stopIfTrue="1">
      <formula>AND(ISBLANK(INDIRECT(Anlyt_LabRefLastCol)),ISBLANK(INDIRECT(Anlyt_LabRefThisCol)))</formula>
    </cfRule>
    <cfRule type="expression" dxfId="243" priority="34">
      <formula>ISBLANK(INDIRECT(Anlyt_LabRefThisCol))</formula>
    </cfRule>
  </conditionalFormatting>
  <conditionalFormatting sqref="C590:C595 C601">
    <cfRule type="expression" dxfId="242" priority="31" stopIfTrue="1">
      <formula>AND(ISBLANK(INDIRECT(Anlyt_LabRefLastCol)),ISBLANK(INDIRECT(Anlyt_LabRefThisCol)))</formula>
    </cfRule>
    <cfRule type="expression" dxfId="241" priority="32">
      <formula>ISBLANK(INDIRECT(Anlyt_LabRefThisCol))</formula>
    </cfRule>
  </conditionalFormatting>
  <conditionalFormatting sqref="C600">
    <cfRule type="expression" dxfId="240" priority="29" stopIfTrue="1">
      <formula>AND(ISBLANK(INDIRECT(Anlyt_LabRefLastCol)),ISBLANK(INDIRECT(Anlyt_LabRefThisCol)))</formula>
    </cfRule>
    <cfRule type="expression" dxfId="239" priority="30">
      <formula>ISBLANK(INDIRECT(Anlyt_LabRefThisCol))</formula>
    </cfRule>
  </conditionalFormatting>
  <conditionalFormatting sqref="C604:C609 C615">
    <cfRule type="expression" dxfId="238" priority="27" stopIfTrue="1">
      <formula>AND(ISBLANK(INDIRECT(Anlyt_LabRefLastCol)),ISBLANK(INDIRECT(Anlyt_LabRefThisCol)))</formula>
    </cfRule>
    <cfRule type="expression" dxfId="237" priority="28">
      <formula>ISBLANK(INDIRECT(Anlyt_LabRefThisCol))</formula>
    </cfRule>
  </conditionalFormatting>
  <conditionalFormatting sqref="C614">
    <cfRule type="expression" dxfId="236" priority="25" stopIfTrue="1">
      <formula>AND(ISBLANK(INDIRECT(Anlyt_LabRefLastCol)),ISBLANK(INDIRECT(Anlyt_LabRefThisCol)))</formula>
    </cfRule>
    <cfRule type="expression" dxfId="235" priority="26">
      <formula>ISBLANK(INDIRECT(Anlyt_LabRefThisCol))</formula>
    </cfRule>
  </conditionalFormatting>
  <conditionalFormatting sqref="C618:C623 C629">
    <cfRule type="expression" dxfId="234" priority="23" stopIfTrue="1">
      <formula>AND(ISBLANK(INDIRECT(Anlyt_LabRefLastCol)),ISBLANK(INDIRECT(Anlyt_LabRefThisCol)))</formula>
    </cfRule>
    <cfRule type="expression" dxfId="233" priority="24">
      <formula>ISBLANK(INDIRECT(Anlyt_LabRefThisCol))</formula>
    </cfRule>
  </conditionalFormatting>
  <conditionalFormatting sqref="C628">
    <cfRule type="expression" dxfId="232" priority="21" stopIfTrue="1">
      <formula>AND(ISBLANK(INDIRECT(Anlyt_LabRefLastCol)),ISBLANK(INDIRECT(Anlyt_LabRefThisCol)))</formula>
    </cfRule>
    <cfRule type="expression" dxfId="231" priority="22">
      <formula>ISBLANK(INDIRECT(Anlyt_LabRefThisCol))</formula>
    </cfRule>
  </conditionalFormatting>
  <conditionalFormatting sqref="C632:C637 C643">
    <cfRule type="expression" dxfId="230" priority="19" stopIfTrue="1">
      <formula>AND(ISBLANK(INDIRECT(Anlyt_LabRefLastCol)),ISBLANK(INDIRECT(Anlyt_LabRefThisCol)))</formula>
    </cfRule>
    <cfRule type="expression" dxfId="229" priority="20">
      <formula>ISBLANK(INDIRECT(Anlyt_LabRefThisCol))</formula>
    </cfRule>
  </conditionalFormatting>
  <conditionalFormatting sqref="C642">
    <cfRule type="expression" dxfId="228" priority="17" stopIfTrue="1">
      <formula>AND(ISBLANK(INDIRECT(Anlyt_LabRefLastCol)),ISBLANK(INDIRECT(Anlyt_LabRefThisCol)))</formula>
    </cfRule>
    <cfRule type="expression" dxfId="227" priority="18">
      <formula>ISBLANK(INDIRECT(Anlyt_LabRefThisCol))</formula>
    </cfRule>
  </conditionalFormatting>
  <conditionalFormatting sqref="C646:C651 C657">
    <cfRule type="expression" dxfId="226" priority="15" stopIfTrue="1">
      <formula>AND(ISBLANK(INDIRECT(Anlyt_LabRefLastCol)),ISBLANK(INDIRECT(Anlyt_LabRefThisCol)))</formula>
    </cfRule>
    <cfRule type="expression" dxfId="225" priority="16">
      <formula>ISBLANK(INDIRECT(Anlyt_LabRefThisCol))</formula>
    </cfRule>
  </conditionalFormatting>
  <conditionalFormatting sqref="C656">
    <cfRule type="expression" dxfId="224" priority="13" stopIfTrue="1">
      <formula>AND(ISBLANK(INDIRECT(Anlyt_LabRefLastCol)),ISBLANK(INDIRECT(Anlyt_LabRefThisCol)))</formula>
    </cfRule>
    <cfRule type="expression" dxfId="223" priority="14">
      <formula>ISBLANK(INDIRECT(Anlyt_LabRefThisCol))</formula>
    </cfRule>
  </conditionalFormatting>
  <conditionalFormatting sqref="C660:C665 C671">
    <cfRule type="expression" dxfId="222" priority="11" stopIfTrue="1">
      <formula>AND(ISBLANK(INDIRECT(Anlyt_LabRefLastCol)),ISBLANK(INDIRECT(Anlyt_LabRefThisCol)))</formula>
    </cfRule>
    <cfRule type="expression" dxfId="221" priority="12">
      <formula>ISBLANK(INDIRECT(Anlyt_LabRefThisCol))</formula>
    </cfRule>
  </conditionalFormatting>
  <conditionalFormatting sqref="C670">
    <cfRule type="expression" dxfId="220" priority="9" stopIfTrue="1">
      <formula>AND(ISBLANK(INDIRECT(Anlyt_LabRefLastCol)),ISBLANK(INDIRECT(Anlyt_LabRefThisCol)))</formula>
    </cfRule>
    <cfRule type="expression" dxfId="219" priority="10">
      <formula>ISBLANK(INDIRECT(Anlyt_LabRefThisCol))</formula>
    </cfRule>
  </conditionalFormatting>
  <conditionalFormatting sqref="C674:C679 C685">
    <cfRule type="expression" dxfId="218" priority="7" stopIfTrue="1">
      <formula>AND(ISBLANK(INDIRECT(Anlyt_LabRefLastCol)),ISBLANK(INDIRECT(Anlyt_LabRefThisCol)))</formula>
    </cfRule>
    <cfRule type="expression" dxfId="217" priority="8">
      <formula>ISBLANK(INDIRECT(Anlyt_LabRefThisCol))</formula>
    </cfRule>
  </conditionalFormatting>
  <conditionalFormatting sqref="C684">
    <cfRule type="expression" dxfId="216" priority="5" stopIfTrue="1">
      <formula>AND(ISBLANK(INDIRECT(Anlyt_LabRefLastCol)),ISBLANK(INDIRECT(Anlyt_LabRefThisCol)))</formula>
    </cfRule>
    <cfRule type="expression" dxfId="215" priority="6">
      <formula>ISBLANK(INDIRECT(Anlyt_LabRefThisCol))</formula>
    </cfRule>
  </conditionalFormatting>
  <conditionalFormatting sqref="C688:C693 C699">
    <cfRule type="expression" dxfId="214" priority="3" stopIfTrue="1">
      <formula>AND(ISBLANK(INDIRECT(Anlyt_LabRefLastCol)),ISBLANK(INDIRECT(Anlyt_LabRefThisCol)))</formula>
    </cfRule>
    <cfRule type="expression" dxfId="213" priority="4">
      <formula>ISBLANK(INDIRECT(Anlyt_LabRefThisCol))</formula>
    </cfRule>
  </conditionalFormatting>
  <conditionalFormatting sqref="C698">
    <cfRule type="expression" dxfId="212" priority="1" stopIfTrue="1">
      <formula>AND(ISBLANK(INDIRECT(Anlyt_LabRefLastCol)),ISBLANK(INDIRECT(Anlyt_LabRefThisCol)))</formula>
    </cfRule>
    <cfRule type="expression" dxfId="21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4" zoomScaleNormal="174" workbookViewId="0"/>
  </sheetViews>
  <sheetFormatPr defaultRowHeight="12.75"/>
  <cols>
    <col min="1" max="1" width="8.6640625" style="224" customWidth="1"/>
    <col min="2" max="3" width="7.21875" style="224" bestFit="1" customWidth="1"/>
    <col min="4" max="4" width="8.6640625" style="224" bestFit="1" customWidth="1"/>
    <col min="5" max="5" width="8.6640625" style="224" customWidth="1"/>
    <col min="6" max="13" width="8.6640625" style="224" bestFit="1" customWidth="1"/>
    <col min="14" max="15" width="8.44140625" style="224" bestFit="1" customWidth="1"/>
    <col min="16" max="38" width="8.6640625" style="224" bestFit="1" customWidth="1"/>
    <col min="39" max="39" width="7.109375" style="224" customWidth="1"/>
    <col min="40" max="44" width="8.88671875" style="224"/>
    <col min="45" max="45" width="7.21875" style="281" bestFit="1" customWidth="1"/>
    <col min="46" max="16384" width="8.88671875" style="224"/>
  </cols>
  <sheetData>
    <row r="1" spans="1:46" ht="19.5">
      <c r="B1" s="225" t="s">
        <v>295</v>
      </c>
      <c r="AS1" s="226" t="s">
        <v>147</v>
      </c>
    </row>
    <row r="2" spans="1:46" ht="19.5">
      <c r="A2" s="256" t="s">
        <v>296</v>
      </c>
      <c r="B2" s="228" t="s">
        <v>113</v>
      </c>
      <c r="C2" s="229" t="s">
        <v>114</v>
      </c>
      <c r="D2" s="230" t="s">
        <v>128</v>
      </c>
      <c r="E2" s="231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26">
        <v>1</v>
      </c>
    </row>
    <row r="3" spans="1:46">
      <c r="A3" s="237"/>
      <c r="B3" s="234" t="s">
        <v>129</v>
      </c>
      <c r="C3" s="235" t="s">
        <v>129</v>
      </c>
      <c r="D3" s="236" t="s">
        <v>130</v>
      </c>
      <c r="E3" s="231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26" t="s">
        <v>1</v>
      </c>
    </row>
    <row r="4" spans="1:46">
      <c r="A4" s="237"/>
      <c r="B4" s="234"/>
      <c r="C4" s="235"/>
      <c r="D4" s="238" t="s">
        <v>297</v>
      </c>
      <c r="E4" s="231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26">
        <v>2</v>
      </c>
    </row>
    <row r="5" spans="1:46">
      <c r="A5" s="237"/>
      <c r="B5" s="234"/>
      <c r="C5" s="235"/>
      <c r="D5" s="239"/>
      <c r="E5" s="231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26">
        <v>2</v>
      </c>
    </row>
    <row r="6" spans="1:46">
      <c r="A6" s="237"/>
      <c r="B6" s="228">
        <v>1</v>
      </c>
      <c r="C6" s="240">
        <v>1</v>
      </c>
      <c r="D6" s="257">
        <v>14.429999999999998</v>
      </c>
      <c r="E6" s="231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26">
        <v>1</v>
      </c>
    </row>
    <row r="7" spans="1:46">
      <c r="A7" s="237"/>
      <c r="B7" s="234">
        <v>1</v>
      </c>
      <c r="C7" s="235">
        <v>2</v>
      </c>
      <c r="D7" s="258">
        <v>14.45</v>
      </c>
      <c r="E7" s="231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26">
        <v>19</v>
      </c>
    </row>
    <row r="8" spans="1:46">
      <c r="A8" s="237"/>
      <c r="B8" s="246" t="s">
        <v>142</v>
      </c>
      <c r="C8" s="247"/>
      <c r="D8" s="259">
        <v>14.439999999999998</v>
      </c>
      <c r="E8" s="231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26">
        <v>16</v>
      </c>
    </row>
    <row r="9" spans="1:46">
      <c r="A9" s="237"/>
      <c r="B9" s="232" t="s">
        <v>143</v>
      </c>
      <c r="C9" s="237"/>
      <c r="D9" s="260">
        <v>14.439999999999998</v>
      </c>
      <c r="E9" s="231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26">
        <v>14.44</v>
      </c>
      <c r="AT9" s="226"/>
    </row>
    <row r="10" spans="1:46">
      <c r="A10" s="237"/>
      <c r="B10" s="232" t="s">
        <v>144</v>
      </c>
      <c r="C10" s="237"/>
      <c r="D10" s="249">
        <v>1.4142135623731905E-2</v>
      </c>
      <c r="E10" s="231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26">
        <v>25</v>
      </c>
    </row>
    <row r="11" spans="1:46">
      <c r="A11" s="237"/>
      <c r="B11" s="232" t="s">
        <v>93</v>
      </c>
      <c r="C11" s="237"/>
      <c r="D11" s="101">
        <v>9.7937227311162799E-4</v>
      </c>
      <c r="E11" s="231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50"/>
    </row>
    <row r="12" spans="1:46">
      <c r="A12" s="237"/>
      <c r="B12" s="232" t="s">
        <v>145</v>
      </c>
      <c r="C12" s="237"/>
      <c r="D12" s="101">
        <v>-1.1102230246251565E-16</v>
      </c>
      <c r="E12" s="231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50"/>
    </row>
    <row r="13" spans="1:46">
      <c r="A13" s="237"/>
      <c r="B13" s="251" t="s">
        <v>245</v>
      </c>
      <c r="C13" s="252"/>
      <c r="D13" s="253" t="s">
        <v>246</v>
      </c>
      <c r="E13" s="231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50"/>
    </row>
    <row r="14" spans="1:46">
      <c r="B14" s="254"/>
      <c r="C14" s="246"/>
      <c r="D14" s="255"/>
      <c r="AS14" s="250"/>
    </row>
    <row r="15" spans="1:46" ht="15">
      <c r="B15" s="225" t="s">
        <v>298</v>
      </c>
      <c r="AS15" s="226" t="s">
        <v>147</v>
      </c>
    </row>
    <row r="16" spans="1:46" ht="15">
      <c r="A16" s="256" t="s">
        <v>7</v>
      </c>
      <c r="B16" s="228" t="s">
        <v>113</v>
      </c>
      <c r="C16" s="229" t="s">
        <v>114</v>
      </c>
      <c r="D16" s="230" t="s">
        <v>128</v>
      </c>
      <c r="E16" s="231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26">
        <v>1</v>
      </c>
    </row>
    <row r="17" spans="1:45">
      <c r="A17" s="237"/>
      <c r="B17" s="234" t="s">
        <v>129</v>
      </c>
      <c r="C17" s="235" t="s">
        <v>129</v>
      </c>
      <c r="D17" s="236" t="s">
        <v>130</v>
      </c>
      <c r="E17" s="231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26" t="s">
        <v>3</v>
      </c>
    </row>
    <row r="18" spans="1:45">
      <c r="A18" s="237"/>
      <c r="B18" s="234"/>
      <c r="C18" s="235"/>
      <c r="D18" s="238" t="s">
        <v>297</v>
      </c>
      <c r="E18" s="231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26">
        <v>1</v>
      </c>
    </row>
    <row r="19" spans="1:45">
      <c r="A19" s="237"/>
      <c r="B19" s="234"/>
      <c r="C19" s="235"/>
      <c r="D19" s="239"/>
      <c r="E19" s="231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26">
        <v>1</v>
      </c>
    </row>
    <row r="20" spans="1:45">
      <c r="A20" s="237"/>
      <c r="B20" s="228">
        <v>1</v>
      </c>
      <c r="C20" s="240">
        <v>1</v>
      </c>
      <c r="D20" s="282" t="s">
        <v>299</v>
      </c>
      <c r="E20" s="271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2"/>
      <c r="AJ20" s="272"/>
      <c r="AK20" s="272"/>
      <c r="AL20" s="272"/>
      <c r="AM20" s="272"/>
      <c r="AN20" s="272"/>
      <c r="AO20" s="272"/>
      <c r="AP20" s="272"/>
      <c r="AQ20" s="272"/>
      <c r="AR20" s="272"/>
      <c r="AS20" s="273">
        <v>1</v>
      </c>
    </row>
    <row r="21" spans="1:45">
      <c r="A21" s="237"/>
      <c r="B21" s="234">
        <v>1</v>
      </c>
      <c r="C21" s="235">
        <v>2</v>
      </c>
      <c r="D21" s="283" t="s">
        <v>299</v>
      </c>
      <c r="E21" s="271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  <c r="Q21" s="272"/>
      <c r="R21" s="272"/>
      <c r="S21" s="272"/>
      <c r="T21" s="272"/>
      <c r="U21" s="272"/>
      <c r="V21" s="272"/>
      <c r="W21" s="272"/>
      <c r="X21" s="272"/>
      <c r="Y21" s="272"/>
      <c r="Z21" s="272"/>
      <c r="AA21" s="272"/>
      <c r="AB21" s="272"/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2"/>
      <c r="AP21" s="272"/>
      <c r="AQ21" s="272"/>
      <c r="AR21" s="272"/>
      <c r="AS21" s="273">
        <v>2</v>
      </c>
    </row>
    <row r="22" spans="1:45">
      <c r="A22" s="237"/>
      <c r="B22" s="246" t="s">
        <v>142</v>
      </c>
      <c r="C22" s="247"/>
      <c r="D22" s="275" t="s">
        <v>237</v>
      </c>
      <c r="E22" s="271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  <c r="AI22" s="272"/>
      <c r="AJ22" s="272"/>
      <c r="AK22" s="272"/>
      <c r="AL22" s="272"/>
      <c r="AM22" s="272"/>
      <c r="AN22" s="272"/>
      <c r="AO22" s="272"/>
      <c r="AP22" s="272"/>
      <c r="AQ22" s="272"/>
      <c r="AR22" s="272"/>
      <c r="AS22" s="273">
        <v>16</v>
      </c>
    </row>
    <row r="23" spans="1:45">
      <c r="A23" s="237"/>
      <c r="B23" s="232" t="s">
        <v>143</v>
      </c>
      <c r="C23" s="237"/>
      <c r="D23" s="276" t="s">
        <v>237</v>
      </c>
      <c r="E23" s="271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O23" s="272"/>
      <c r="AP23" s="272"/>
      <c r="AQ23" s="272"/>
      <c r="AR23" s="272"/>
      <c r="AS23" s="273" t="s">
        <v>299</v>
      </c>
    </row>
    <row r="24" spans="1:45">
      <c r="A24" s="237"/>
      <c r="B24" s="232" t="s">
        <v>144</v>
      </c>
      <c r="C24" s="237"/>
      <c r="D24" s="276" t="s">
        <v>237</v>
      </c>
      <c r="E24" s="271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2"/>
      <c r="AP24" s="272"/>
      <c r="AQ24" s="272"/>
      <c r="AR24" s="272"/>
      <c r="AS24" s="273">
        <v>26</v>
      </c>
    </row>
    <row r="25" spans="1:45">
      <c r="A25" s="237"/>
      <c r="B25" s="232" t="s">
        <v>93</v>
      </c>
      <c r="C25" s="237"/>
      <c r="D25" s="101" t="s">
        <v>237</v>
      </c>
      <c r="E25" s="231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50"/>
    </row>
    <row r="26" spans="1:45">
      <c r="A26" s="237"/>
      <c r="B26" s="232" t="s">
        <v>145</v>
      </c>
      <c r="C26" s="237"/>
      <c r="D26" s="101" t="s">
        <v>237</v>
      </c>
      <c r="E26" s="231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50"/>
    </row>
    <row r="27" spans="1:45">
      <c r="A27" s="237"/>
      <c r="B27" s="251" t="s">
        <v>245</v>
      </c>
      <c r="C27" s="252"/>
      <c r="D27" s="253" t="s">
        <v>246</v>
      </c>
      <c r="E27" s="231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50"/>
    </row>
    <row r="28" spans="1:45">
      <c r="B28" s="254"/>
      <c r="C28" s="246"/>
      <c r="D28" s="255"/>
      <c r="AS28" s="250"/>
    </row>
    <row r="29" spans="1:45" ht="15">
      <c r="B29" s="225" t="s">
        <v>300</v>
      </c>
      <c r="AS29" s="226" t="s">
        <v>147</v>
      </c>
    </row>
    <row r="30" spans="1:45" ht="15">
      <c r="A30" s="256" t="s">
        <v>10</v>
      </c>
      <c r="B30" s="228" t="s">
        <v>113</v>
      </c>
      <c r="C30" s="229" t="s">
        <v>114</v>
      </c>
      <c r="D30" s="230" t="s">
        <v>128</v>
      </c>
      <c r="E30" s="231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26">
        <v>1</v>
      </c>
    </row>
    <row r="31" spans="1:45">
      <c r="A31" s="237"/>
      <c r="B31" s="234" t="s">
        <v>129</v>
      </c>
      <c r="C31" s="235" t="s">
        <v>129</v>
      </c>
      <c r="D31" s="236" t="s">
        <v>130</v>
      </c>
      <c r="E31" s="231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26" t="s">
        <v>3</v>
      </c>
    </row>
    <row r="32" spans="1:45">
      <c r="A32" s="237"/>
      <c r="B32" s="234"/>
      <c r="C32" s="235"/>
      <c r="D32" s="238" t="s">
        <v>297</v>
      </c>
      <c r="E32" s="231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26">
        <v>0</v>
      </c>
    </row>
    <row r="33" spans="1:45">
      <c r="A33" s="237"/>
      <c r="B33" s="234"/>
      <c r="C33" s="235"/>
      <c r="D33" s="239"/>
      <c r="E33" s="231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26">
        <v>0</v>
      </c>
    </row>
    <row r="34" spans="1:45">
      <c r="A34" s="237"/>
      <c r="B34" s="228">
        <v>1</v>
      </c>
      <c r="C34" s="240">
        <v>1</v>
      </c>
      <c r="D34" s="261">
        <v>300</v>
      </c>
      <c r="E34" s="262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4">
        <v>1</v>
      </c>
    </row>
    <row r="35" spans="1:45">
      <c r="A35" s="237"/>
      <c r="B35" s="234">
        <v>1</v>
      </c>
      <c r="C35" s="235">
        <v>2</v>
      </c>
      <c r="D35" s="265">
        <v>300</v>
      </c>
      <c r="E35" s="262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4">
        <v>3</v>
      </c>
    </row>
    <row r="36" spans="1:45">
      <c r="A36" s="237"/>
      <c r="B36" s="246" t="s">
        <v>142</v>
      </c>
      <c r="C36" s="247"/>
      <c r="D36" s="266">
        <v>300</v>
      </c>
      <c r="E36" s="262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4">
        <v>16</v>
      </c>
    </row>
    <row r="37" spans="1:45">
      <c r="A37" s="237"/>
      <c r="B37" s="232" t="s">
        <v>143</v>
      </c>
      <c r="C37" s="237"/>
      <c r="D37" s="267">
        <v>300</v>
      </c>
      <c r="E37" s="262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4">
        <v>300</v>
      </c>
    </row>
    <row r="38" spans="1:45">
      <c r="A38" s="237"/>
      <c r="B38" s="232" t="s">
        <v>144</v>
      </c>
      <c r="C38" s="237"/>
      <c r="D38" s="267">
        <v>0</v>
      </c>
      <c r="E38" s="262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4">
        <v>27</v>
      </c>
    </row>
    <row r="39" spans="1:45">
      <c r="A39" s="237"/>
      <c r="B39" s="232" t="s">
        <v>93</v>
      </c>
      <c r="C39" s="237"/>
      <c r="D39" s="101">
        <v>0</v>
      </c>
      <c r="E39" s="231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50"/>
    </row>
    <row r="40" spans="1:45">
      <c r="A40" s="237"/>
      <c r="B40" s="232" t="s">
        <v>145</v>
      </c>
      <c r="C40" s="237"/>
      <c r="D40" s="101">
        <v>0</v>
      </c>
      <c r="E40" s="231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50"/>
    </row>
    <row r="41" spans="1:45">
      <c r="A41" s="237"/>
      <c r="B41" s="251" t="s">
        <v>245</v>
      </c>
      <c r="C41" s="252"/>
      <c r="D41" s="253" t="s">
        <v>246</v>
      </c>
      <c r="E41" s="231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50"/>
    </row>
    <row r="42" spans="1:45">
      <c r="B42" s="254"/>
      <c r="C42" s="246"/>
      <c r="D42" s="255"/>
      <c r="AS42" s="250"/>
    </row>
    <row r="43" spans="1:45" ht="15">
      <c r="B43" s="225" t="s">
        <v>301</v>
      </c>
      <c r="AS43" s="226" t="s">
        <v>147</v>
      </c>
    </row>
    <row r="44" spans="1:45" ht="15">
      <c r="A44" s="256" t="s">
        <v>302</v>
      </c>
      <c r="B44" s="228" t="s">
        <v>113</v>
      </c>
      <c r="C44" s="229" t="s">
        <v>114</v>
      </c>
      <c r="D44" s="230" t="s">
        <v>128</v>
      </c>
      <c r="E44" s="231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26">
        <v>1</v>
      </c>
    </row>
    <row r="45" spans="1:45">
      <c r="A45" s="237"/>
      <c r="B45" s="234" t="s">
        <v>129</v>
      </c>
      <c r="C45" s="235" t="s">
        <v>129</v>
      </c>
      <c r="D45" s="236" t="s">
        <v>130</v>
      </c>
      <c r="E45" s="231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26" t="s">
        <v>1</v>
      </c>
    </row>
    <row r="46" spans="1:45">
      <c r="A46" s="237"/>
      <c r="B46" s="234"/>
      <c r="C46" s="235"/>
      <c r="D46" s="238" t="s">
        <v>297</v>
      </c>
      <c r="E46" s="231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26">
        <v>2</v>
      </c>
    </row>
    <row r="47" spans="1:45">
      <c r="A47" s="237"/>
      <c r="B47" s="234"/>
      <c r="C47" s="235"/>
      <c r="D47" s="239"/>
      <c r="E47" s="231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26">
        <v>2</v>
      </c>
    </row>
    <row r="48" spans="1:45">
      <c r="A48" s="237"/>
      <c r="B48" s="228">
        <v>1</v>
      </c>
      <c r="C48" s="240">
        <v>1</v>
      </c>
      <c r="D48" s="257">
        <v>8.59</v>
      </c>
      <c r="E48" s="231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26">
        <v>1</v>
      </c>
    </row>
    <row r="49" spans="1:45">
      <c r="A49" s="237"/>
      <c r="B49" s="234">
        <v>1</v>
      </c>
      <c r="C49" s="235">
        <v>2</v>
      </c>
      <c r="D49" s="258">
        <v>8.61</v>
      </c>
      <c r="E49" s="231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26">
        <v>22</v>
      </c>
    </row>
    <row r="50" spans="1:45">
      <c r="A50" s="237"/>
      <c r="B50" s="246" t="s">
        <v>142</v>
      </c>
      <c r="C50" s="247"/>
      <c r="D50" s="259">
        <v>8.6</v>
      </c>
      <c r="E50" s="231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26">
        <v>16</v>
      </c>
    </row>
    <row r="51" spans="1:45">
      <c r="A51" s="237"/>
      <c r="B51" s="232" t="s">
        <v>143</v>
      </c>
      <c r="C51" s="237"/>
      <c r="D51" s="260">
        <v>8.6</v>
      </c>
      <c r="E51" s="231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26">
        <v>8.6</v>
      </c>
    </row>
    <row r="52" spans="1:45">
      <c r="A52" s="237"/>
      <c r="B52" s="232" t="s">
        <v>144</v>
      </c>
      <c r="C52" s="237"/>
      <c r="D52" s="249">
        <v>1.4142135623730649E-2</v>
      </c>
      <c r="E52" s="231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26">
        <v>28</v>
      </c>
    </row>
    <row r="53" spans="1:45">
      <c r="A53" s="237"/>
      <c r="B53" s="232" t="s">
        <v>93</v>
      </c>
      <c r="C53" s="237"/>
      <c r="D53" s="101">
        <v>1.644434374852401E-3</v>
      </c>
      <c r="E53" s="231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50"/>
    </row>
    <row r="54" spans="1:45">
      <c r="A54" s="237"/>
      <c r="B54" s="232" t="s">
        <v>145</v>
      </c>
      <c r="C54" s="237"/>
      <c r="D54" s="101">
        <v>0</v>
      </c>
      <c r="E54" s="231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50"/>
    </row>
    <row r="55" spans="1:45">
      <c r="A55" s="237"/>
      <c r="B55" s="251" t="s">
        <v>245</v>
      </c>
      <c r="C55" s="252"/>
      <c r="D55" s="253" t="s">
        <v>246</v>
      </c>
      <c r="E55" s="231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50"/>
    </row>
    <row r="56" spans="1:45">
      <c r="B56" s="254"/>
      <c r="C56" s="246"/>
      <c r="D56" s="255"/>
      <c r="AS56" s="250"/>
    </row>
    <row r="57" spans="1:45" ht="15">
      <c r="B57" s="225" t="s">
        <v>303</v>
      </c>
      <c r="AS57" s="226" t="s">
        <v>147</v>
      </c>
    </row>
    <row r="58" spans="1:45" ht="15">
      <c r="A58" s="256" t="s">
        <v>25</v>
      </c>
      <c r="B58" s="228" t="s">
        <v>113</v>
      </c>
      <c r="C58" s="229" t="s">
        <v>114</v>
      </c>
      <c r="D58" s="230" t="s">
        <v>128</v>
      </c>
      <c r="E58" s="231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26">
        <v>1</v>
      </c>
    </row>
    <row r="59" spans="1:45">
      <c r="A59" s="237"/>
      <c r="B59" s="234" t="s">
        <v>129</v>
      </c>
      <c r="C59" s="235" t="s">
        <v>129</v>
      </c>
      <c r="D59" s="236" t="s">
        <v>130</v>
      </c>
      <c r="E59" s="231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26" t="s">
        <v>3</v>
      </c>
    </row>
    <row r="60" spans="1:45">
      <c r="A60" s="237"/>
      <c r="B60" s="234"/>
      <c r="C60" s="235"/>
      <c r="D60" s="238" t="s">
        <v>297</v>
      </c>
      <c r="E60" s="231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26">
        <v>0</v>
      </c>
    </row>
    <row r="61" spans="1:45">
      <c r="A61" s="237"/>
      <c r="B61" s="234"/>
      <c r="C61" s="235"/>
      <c r="D61" s="239"/>
      <c r="E61" s="231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26">
        <v>0</v>
      </c>
    </row>
    <row r="62" spans="1:45">
      <c r="A62" s="237"/>
      <c r="B62" s="228">
        <v>1</v>
      </c>
      <c r="C62" s="240">
        <v>1</v>
      </c>
      <c r="D62" s="261">
        <v>50</v>
      </c>
      <c r="E62" s="262"/>
      <c r="F62" s="263"/>
      <c r="G62" s="263"/>
      <c r="H62" s="263"/>
      <c r="I62" s="263"/>
      <c r="J62" s="263"/>
      <c r="K62" s="263"/>
      <c r="L62" s="263"/>
      <c r="M62" s="263"/>
      <c r="N62" s="263"/>
      <c r="O62" s="263"/>
      <c r="P62" s="263"/>
      <c r="Q62" s="263"/>
      <c r="R62" s="263"/>
      <c r="S62" s="263"/>
      <c r="T62" s="263"/>
      <c r="U62" s="263"/>
      <c r="V62" s="263"/>
      <c r="W62" s="263"/>
      <c r="X62" s="263"/>
      <c r="Y62" s="263"/>
      <c r="Z62" s="263"/>
      <c r="AA62" s="263"/>
      <c r="AB62" s="263"/>
      <c r="AC62" s="263"/>
      <c r="AD62" s="263"/>
      <c r="AE62" s="263"/>
      <c r="AF62" s="263"/>
      <c r="AG62" s="263"/>
      <c r="AH62" s="263"/>
      <c r="AI62" s="263"/>
      <c r="AJ62" s="263"/>
      <c r="AK62" s="263"/>
      <c r="AL62" s="263"/>
      <c r="AM62" s="263"/>
      <c r="AN62" s="263"/>
      <c r="AO62" s="263"/>
      <c r="AP62" s="263"/>
      <c r="AQ62" s="263"/>
      <c r="AR62" s="263"/>
      <c r="AS62" s="264">
        <v>1</v>
      </c>
    </row>
    <row r="63" spans="1:45">
      <c r="A63" s="237"/>
      <c r="B63" s="234">
        <v>1</v>
      </c>
      <c r="C63" s="235">
        <v>2</v>
      </c>
      <c r="D63" s="265">
        <v>50</v>
      </c>
      <c r="E63" s="262"/>
      <c r="F63" s="263"/>
      <c r="G63" s="263"/>
      <c r="H63" s="263"/>
      <c r="I63" s="263"/>
      <c r="J63" s="263"/>
      <c r="K63" s="26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263"/>
      <c r="AD63" s="263"/>
      <c r="AE63" s="263"/>
      <c r="AF63" s="263"/>
      <c r="AG63" s="263"/>
      <c r="AH63" s="263"/>
      <c r="AI63" s="263"/>
      <c r="AJ63" s="263"/>
      <c r="AK63" s="263"/>
      <c r="AL63" s="263"/>
      <c r="AM63" s="263"/>
      <c r="AN63" s="263"/>
      <c r="AO63" s="263"/>
      <c r="AP63" s="263"/>
      <c r="AQ63" s="263"/>
      <c r="AR63" s="263"/>
      <c r="AS63" s="264">
        <v>8</v>
      </c>
    </row>
    <row r="64" spans="1:45">
      <c r="A64" s="237"/>
      <c r="B64" s="246" t="s">
        <v>142</v>
      </c>
      <c r="C64" s="247"/>
      <c r="D64" s="266">
        <v>50</v>
      </c>
      <c r="E64" s="262"/>
      <c r="F64" s="263"/>
      <c r="G64" s="263"/>
      <c r="H64" s="263"/>
      <c r="I64" s="263"/>
      <c r="J64" s="263"/>
      <c r="K64" s="263"/>
      <c r="L64" s="263"/>
      <c r="M64" s="263"/>
      <c r="N64" s="263"/>
      <c r="O64" s="263"/>
      <c r="P64" s="263"/>
      <c r="Q64" s="263"/>
      <c r="R64" s="263"/>
      <c r="S64" s="263"/>
      <c r="T64" s="263"/>
      <c r="U64" s="263"/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G64" s="263"/>
      <c r="AH64" s="263"/>
      <c r="AI64" s="263"/>
      <c r="AJ64" s="263"/>
      <c r="AK64" s="263"/>
      <c r="AL64" s="263"/>
      <c r="AM64" s="263"/>
      <c r="AN64" s="263"/>
      <c r="AO64" s="263"/>
      <c r="AP64" s="263"/>
      <c r="AQ64" s="263"/>
      <c r="AR64" s="263"/>
      <c r="AS64" s="264">
        <v>16</v>
      </c>
    </row>
    <row r="65" spans="1:45">
      <c r="A65" s="237"/>
      <c r="B65" s="232" t="s">
        <v>143</v>
      </c>
      <c r="C65" s="237"/>
      <c r="D65" s="267">
        <v>50</v>
      </c>
      <c r="E65" s="262"/>
      <c r="F65" s="263"/>
      <c r="G65" s="263"/>
      <c r="H65" s="263"/>
      <c r="I65" s="263"/>
      <c r="J65" s="263"/>
      <c r="K65" s="263"/>
      <c r="L65" s="263"/>
      <c r="M65" s="263"/>
      <c r="N65" s="263"/>
      <c r="O65" s="263"/>
      <c r="P65" s="263"/>
      <c r="Q65" s="263"/>
      <c r="R65" s="263"/>
      <c r="S65" s="263"/>
      <c r="T65" s="263"/>
      <c r="U65" s="263"/>
      <c r="V65" s="263"/>
      <c r="W65" s="263"/>
      <c r="X65" s="263"/>
      <c r="Y65" s="263"/>
      <c r="Z65" s="263"/>
      <c r="AA65" s="263"/>
      <c r="AB65" s="263"/>
      <c r="AC65" s="263"/>
      <c r="AD65" s="263"/>
      <c r="AE65" s="263"/>
      <c r="AF65" s="263"/>
      <c r="AG65" s="263"/>
      <c r="AH65" s="263"/>
      <c r="AI65" s="263"/>
      <c r="AJ65" s="263"/>
      <c r="AK65" s="263"/>
      <c r="AL65" s="263"/>
      <c r="AM65" s="263"/>
      <c r="AN65" s="263"/>
      <c r="AO65" s="263"/>
      <c r="AP65" s="263"/>
      <c r="AQ65" s="263"/>
      <c r="AR65" s="263"/>
      <c r="AS65" s="264">
        <v>50</v>
      </c>
    </row>
    <row r="66" spans="1:45">
      <c r="A66" s="237"/>
      <c r="B66" s="232" t="s">
        <v>144</v>
      </c>
      <c r="C66" s="237"/>
      <c r="D66" s="267">
        <v>0</v>
      </c>
      <c r="E66" s="262"/>
      <c r="F66" s="263"/>
      <c r="G66" s="263"/>
      <c r="H66" s="263"/>
      <c r="I66" s="263"/>
      <c r="J66" s="263"/>
      <c r="K66" s="263"/>
      <c r="L66" s="263"/>
      <c r="M66" s="263"/>
      <c r="N66" s="263"/>
      <c r="O66" s="263"/>
      <c r="P66" s="263"/>
      <c r="Q66" s="263"/>
      <c r="R66" s="263"/>
      <c r="S66" s="263"/>
      <c r="T66" s="263"/>
      <c r="U66" s="263"/>
      <c r="V66" s="263"/>
      <c r="W66" s="263"/>
      <c r="X66" s="263"/>
      <c r="Y66" s="263"/>
      <c r="Z66" s="263"/>
      <c r="AA66" s="263"/>
      <c r="AB66" s="263"/>
      <c r="AC66" s="263"/>
      <c r="AD66" s="263"/>
      <c r="AE66" s="263"/>
      <c r="AF66" s="263"/>
      <c r="AG66" s="263"/>
      <c r="AH66" s="263"/>
      <c r="AI66" s="263"/>
      <c r="AJ66" s="263"/>
      <c r="AK66" s="263"/>
      <c r="AL66" s="263"/>
      <c r="AM66" s="263"/>
      <c r="AN66" s="263"/>
      <c r="AO66" s="263"/>
      <c r="AP66" s="263"/>
      <c r="AQ66" s="263"/>
      <c r="AR66" s="263"/>
      <c r="AS66" s="264">
        <v>29</v>
      </c>
    </row>
    <row r="67" spans="1:45">
      <c r="A67" s="237"/>
      <c r="B67" s="232" t="s">
        <v>93</v>
      </c>
      <c r="C67" s="237"/>
      <c r="D67" s="101">
        <v>0</v>
      </c>
      <c r="E67" s="231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50"/>
    </row>
    <row r="68" spans="1:45">
      <c r="A68" s="237"/>
      <c r="B68" s="232" t="s">
        <v>145</v>
      </c>
      <c r="C68" s="237"/>
      <c r="D68" s="101">
        <v>0</v>
      </c>
      <c r="E68" s="231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50"/>
    </row>
    <row r="69" spans="1:45">
      <c r="A69" s="237"/>
      <c r="B69" s="251" t="s">
        <v>245</v>
      </c>
      <c r="C69" s="252"/>
      <c r="D69" s="253" t="s">
        <v>246</v>
      </c>
      <c r="E69" s="231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50"/>
    </row>
    <row r="70" spans="1:45">
      <c r="B70" s="254"/>
      <c r="C70" s="246"/>
      <c r="D70" s="255"/>
      <c r="AS70" s="250"/>
    </row>
    <row r="71" spans="1:45" ht="15">
      <c r="B71" s="225" t="s">
        <v>304</v>
      </c>
      <c r="AS71" s="226" t="s">
        <v>147</v>
      </c>
    </row>
    <row r="72" spans="1:45" ht="15">
      <c r="A72" s="256" t="s">
        <v>50</v>
      </c>
      <c r="B72" s="228" t="s">
        <v>113</v>
      </c>
      <c r="C72" s="229" t="s">
        <v>114</v>
      </c>
      <c r="D72" s="230" t="s">
        <v>128</v>
      </c>
      <c r="E72" s="231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26">
        <v>1</v>
      </c>
    </row>
    <row r="73" spans="1:45">
      <c r="A73" s="237"/>
      <c r="B73" s="234" t="s">
        <v>129</v>
      </c>
      <c r="C73" s="235" t="s">
        <v>129</v>
      </c>
      <c r="D73" s="236" t="s">
        <v>130</v>
      </c>
      <c r="E73" s="231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26" t="s">
        <v>3</v>
      </c>
    </row>
    <row r="74" spans="1:45">
      <c r="A74" s="237"/>
      <c r="B74" s="234"/>
      <c r="C74" s="235"/>
      <c r="D74" s="238" t="s">
        <v>297</v>
      </c>
      <c r="E74" s="231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26">
        <v>0</v>
      </c>
    </row>
    <row r="75" spans="1:45">
      <c r="A75" s="237"/>
      <c r="B75" s="234"/>
      <c r="C75" s="235"/>
      <c r="D75" s="239"/>
      <c r="E75" s="231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26">
        <v>0</v>
      </c>
    </row>
    <row r="76" spans="1:45">
      <c r="A76" s="237"/>
      <c r="B76" s="228">
        <v>1</v>
      </c>
      <c r="C76" s="240">
        <v>1</v>
      </c>
      <c r="D76" s="261">
        <v>290</v>
      </c>
      <c r="E76" s="262"/>
      <c r="F76" s="263"/>
      <c r="G76" s="263"/>
      <c r="H76" s="263"/>
      <c r="I76" s="263"/>
      <c r="J76" s="263"/>
      <c r="K76" s="263"/>
      <c r="L76" s="263"/>
      <c r="M76" s="263"/>
      <c r="N76" s="263"/>
      <c r="O76" s="263"/>
      <c r="P76" s="263"/>
      <c r="Q76" s="263"/>
      <c r="R76" s="263"/>
      <c r="S76" s="263"/>
      <c r="T76" s="263"/>
      <c r="U76" s="263"/>
      <c r="V76" s="263"/>
      <c r="W76" s="263"/>
      <c r="X76" s="263"/>
      <c r="Y76" s="263"/>
      <c r="Z76" s="263"/>
      <c r="AA76" s="263"/>
      <c r="AB76" s="263"/>
      <c r="AC76" s="263"/>
      <c r="AD76" s="263"/>
      <c r="AE76" s="263"/>
      <c r="AF76" s="263"/>
      <c r="AG76" s="263"/>
      <c r="AH76" s="263"/>
      <c r="AI76" s="263"/>
      <c r="AJ76" s="263"/>
      <c r="AK76" s="263"/>
      <c r="AL76" s="263"/>
      <c r="AM76" s="263"/>
      <c r="AN76" s="263"/>
      <c r="AO76" s="263"/>
      <c r="AP76" s="263"/>
      <c r="AQ76" s="263"/>
      <c r="AR76" s="263"/>
      <c r="AS76" s="264">
        <v>1</v>
      </c>
    </row>
    <row r="77" spans="1:45">
      <c r="A77" s="237"/>
      <c r="B77" s="234">
        <v>1</v>
      </c>
      <c r="C77" s="235">
        <v>2</v>
      </c>
      <c r="D77" s="265">
        <v>290</v>
      </c>
      <c r="E77" s="262"/>
      <c r="F77" s="263"/>
      <c r="G77" s="263"/>
      <c r="H77" s="263"/>
      <c r="I77" s="263"/>
      <c r="J77" s="263"/>
      <c r="K77" s="263"/>
      <c r="L77" s="263"/>
      <c r="M77" s="263"/>
      <c r="N77" s="263"/>
      <c r="O77" s="263"/>
      <c r="P77" s="263"/>
      <c r="Q77" s="263"/>
      <c r="R77" s="263"/>
      <c r="S77" s="263"/>
      <c r="T77" s="263"/>
      <c r="U77" s="263"/>
      <c r="V77" s="263"/>
      <c r="W77" s="263"/>
      <c r="X77" s="263"/>
      <c r="Y77" s="263"/>
      <c r="Z77" s="263"/>
      <c r="AA77" s="263"/>
      <c r="AB77" s="263"/>
      <c r="AC77" s="263"/>
      <c r="AD77" s="263"/>
      <c r="AE77" s="263"/>
      <c r="AF77" s="263"/>
      <c r="AG77" s="263"/>
      <c r="AH77" s="263"/>
      <c r="AI77" s="263"/>
      <c r="AJ77" s="263"/>
      <c r="AK77" s="263"/>
      <c r="AL77" s="263"/>
      <c r="AM77" s="263"/>
      <c r="AN77" s="263"/>
      <c r="AO77" s="263"/>
      <c r="AP77" s="263"/>
      <c r="AQ77" s="263"/>
      <c r="AR77" s="263"/>
      <c r="AS77" s="264">
        <v>9</v>
      </c>
    </row>
    <row r="78" spans="1:45">
      <c r="A78" s="237"/>
      <c r="B78" s="246" t="s">
        <v>142</v>
      </c>
      <c r="C78" s="247"/>
      <c r="D78" s="266">
        <v>290</v>
      </c>
      <c r="E78" s="262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63"/>
      <c r="Y78" s="263"/>
      <c r="Z78" s="263"/>
      <c r="AA78" s="263"/>
      <c r="AB78" s="263"/>
      <c r="AC78" s="263"/>
      <c r="AD78" s="263"/>
      <c r="AE78" s="263"/>
      <c r="AF78" s="263"/>
      <c r="AG78" s="263"/>
      <c r="AH78" s="263"/>
      <c r="AI78" s="263"/>
      <c r="AJ78" s="263"/>
      <c r="AK78" s="263"/>
      <c r="AL78" s="263"/>
      <c r="AM78" s="263"/>
      <c r="AN78" s="263"/>
      <c r="AO78" s="263"/>
      <c r="AP78" s="263"/>
      <c r="AQ78" s="263"/>
      <c r="AR78" s="263"/>
      <c r="AS78" s="264">
        <v>16</v>
      </c>
    </row>
    <row r="79" spans="1:45">
      <c r="A79" s="237"/>
      <c r="B79" s="232" t="s">
        <v>143</v>
      </c>
      <c r="C79" s="237"/>
      <c r="D79" s="267">
        <v>290</v>
      </c>
      <c r="E79" s="262"/>
      <c r="F79" s="263"/>
      <c r="G79" s="263"/>
      <c r="H79" s="263"/>
      <c r="I79" s="263"/>
      <c r="J79" s="263"/>
      <c r="K79" s="263"/>
      <c r="L79" s="263"/>
      <c r="M79" s="263"/>
      <c r="N79" s="263"/>
      <c r="O79" s="263"/>
      <c r="P79" s="263"/>
      <c r="Q79" s="263"/>
      <c r="R79" s="263"/>
      <c r="S79" s="263"/>
      <c r="T79" s="263"/>
      <c r="U79" s="263"/>
      <c r="V79" s="263"/>
      <c r="W79" s="263"/>
      <c r="X79" s="263"/>
      <c r="Y79" s="263"/>
      <c r="Z79" s="263"/>
      <c r="AA79" s="263"/>
      <c r="AB79" s="263"/>
      <c r="AC79" s="263"/>
      <c r="AD79" s="263"/>
      <c r="AE79" s="263"/>
      <c r="AF79" s="263"/>
      <c r="AG79" s="263"/>
      <c r="AH79" s="263"/>
      <c r="AI79" s="263"/>
      <c r="AJ79" s="263"/>
      <c r="AK79" s="263"/>
      <c r="AL79" s="263"/>
      <c r="AM79" s="263"/>
      <c r="AN79" s="263"/>
      <c r="AO79" s="263"/>
      <c r="AP79" s="263"/>
      <c r="AQ79" s="263"/>
      <c r="AR79" s="263"/>
      <c r="AS79" s="264">
        <v>290</v>
      </c>
    </row>
    <row r="80" spans="1:45">
      <c r="A80" s="237"/>
      <c r="B80" s="232" t="s">
        <v>144</v>
      </c>
      <c r="C80" s="237"/>
      <c r="D80" s="267">
        <v>0</v>
      </c>
      <c r="E80" s="262"/>
      <c r="F80" s="263"/>
      <c r="G80" s="263"/>
      <c r="H80" s="263"/>
      <c r="I80" s="263"/>
      <c r="J80" s="263"/>
      <c r="K80" s="263"/>
      <c r="L80" s="263"/>
      <c r="M80" s="263"/>
      <c r="N80" s="263"/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/>
      <c r="AC80" s="263"/>
      <c r="AD80" s="263"/>
      <c r="AE80" s="263"/>
      <c r="AF80" s="263"/>
      <c r="AG80" s="263"/>
      <c r="AH80" s="263"/>
      <c r="AI80" s="263"/>
      <c r="AJ80" s="263"/>
      <c r="AK80" s="263"/>
      <c r="AL80" s="263"/>
      <c r="AM80" s="263"/>
      <c r="AN80" s="263"/>
      <c r="AO80" s="263"/>
      <c r="AP80" s="263"/>
      <c r="AQ80" s="263"/>
      <c r="AR80" s="263"/>
      <c r="AS80" s="264">
        <v>30</v>
      </c>
    </row>
    <row r="81" spans="1:45">
      <c r="A81" s="237"/>
      <c r="B81" s="232" t="s">
        <v>93</v>
      </c>
      <c r="C81" s="237"/>
      <c r="D81" s="101">
        <v>0</v>
      </c>
      <c r="E81" s="231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50"/>
    </row>
    <row r="82" spans="1:45">
      <c r="A82" s="237"/>
      <c r="B82" s="232" t="s">
        <v>145</v>
      </c>
      <c r="C82" s="237"/>
      <c r="D82" s="101">
        <v>0</v>
      </c>
      <c r="E82" s="231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50"/>
    </row>
    <row r="83" spans="1:45">
      <c r="A83" s="237"/>
      <c r="B83" s="251" t="s">
        <v>245</v>
      </c>
      <c r="C83" s="252"/>
      <c r="D83" s="253" t="s">
        <v>246</v>
      </c>
      <c r="E83" s="231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50"/>
    </row>
    <row r="84" spans="1:45">
      <c r="B84" s="254"/>
      <c r="C84" s="246"/>
      <c r="D84" s="255"/>
      <c r="AS84" s="250"/>
    </row>
    <row r="85" spans="1:45" ht="15">
      <c r="B85" s="225" t="s">
        <v>305</v>
      </c>
      <c r="AS85" s="226" t="s">
        <v>147</v>
      </c>
    </row>
    <row r="86" spans="1:45" ht="15">
      <c r="A86" s="256" t="s">
        <v>0</v>
      </c>
      <c r="B86" s="228" t="s">
        <v>113</v>
      </c>
      <c r="C86" s="229" t="s">
        <v>114</v>
      </c>
      <c r="D86" s="230" t="s">
        <v>128</v>
      </c>
      <c r="E86" s="231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26">
        <v>1</v>
      </c>
    </row>
    <row r="87" spans="1:45">
      <c r="A87" s="237"/>
      <c r="B87" s="234" t="s">
        <v>129</v>
      </c>
      <c r="C87" s="235" t="s">
        <v>129</v>
      </c>
      <c r="D87" s="236" t="s">
        <v>130</v>
      </c>
      <c r="E87" s="231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26" t="s">
        <v>3</v>
      </c>
    </row>
    <row r="88" spans="1:45">
      <c r="A88" s="237"/>
      <c r="B88" s="234"/>
      <c r="C88" s="235"/>
      <c r="D88" s="238" t="s">
        <v>297</v>
      </c>
      <c r="E88" s="231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26">
        <v>0</v>
      </c>
    </row>
    <row r="89" spans="1:45">
      <c r="A89" s="237"/>
      <c r="B89" s="234"/>
      <c r="C89" s="235"/>
      <c r="D89" s="239"/>
      <c r="E89" s="231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26">
        <v>0</v>
      </c>
    </row>
    <row r="90" spans="1:45">
      <c r="A90" s="237"/>
      <c r="B90" s="228">
        <v>1</v>
      </c>
      <c r="C90" s="240">
        <v>1</v>
      </c>
      <c r="D90" s="261">
        <v>60</v>
      </c>
      <c r="E90" s="262"/>
      <c r="F90" s="263"/>
      <c r="G90" s="263"/>
      <c r="H90" s="263"/>
      <c r="I90" s="263"/>
      <c r="J90" s="263"/>
      <c r="K90" s="263"/>
      <c r="L90" s="263"/>
      <c r="M90" s="263"/>
      <c r="N90" s="26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63"/>
      <c r="AA90" s="263"/>
      <c r="AB90" s="263"/>
      <c r="AC90" s="263"/>
      <c r="AD90" s="263"/>
      <c r="AE90" s="263"/>
      <c r="AF90" s="263"/>
      <c r="AG90" s="263"/>
      <c r="AH90" s="263"/>
      <c r="AI90" s="263"/>
      <c r="AJ90" s="263"/>
      <c r="AK90" s="263"/>
      <c r="AL90" s="263"/>
      <c r="AM90" s="263"/>
      <c r="AN90" s="263"/>
      <c r="AO90" s="263"/>
      <c r="AP90" s="263"/>
      <c r="AQ90" s="263"/>
      <c r="AR90" s="263"/>
      <c r="AS90" s="264">
        <v>1</v>
      </c>
    </row>
    <row r="91" spans="1:45">
      <c r="A91" s="237"/>
      <c r="B91" s="234">
        <v>1</v>
      </c>
      <c r="C91" s="235">
        <v>2</v>
      </c>
      <c r="D91" s="265">
        <v>60</v>
      </c>
      <c r="E91" s="262"/>
      <c r="F91" s="263"/>
      <c r="G91" s="263"/>
      <c r="H91" s="263"/>
      <c r="I91" s="263"/>
      <c r="J91" s="263"/>
      <c r="K91" s="26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  <c r="AE91" s="263"/>
      <c r="AF91" s="263"/>
      <c r="AG91" s="263"/>
      <c r="AH91" s="263"/>
      <c r="AI91" s="263"/>
      <c r="AJ91" s="263"/>
      <c r="AK91" s="263"/>
      <c r="AL91" s="263"/>
      <c r="AM91" s="263"/>
      <c r="AN91" s="263"/>
      <c r="AO91" s="263"/>
      <c r="AP91" s="263"/>
      <c r="AQ91" s="263"/>
      <c r="AR91" s="263"/>
      <c r="AS91" s="264">
        <v>11</v>
      </c>
    </row>
    <row r="92" spans="1:45">
      <c r="A92" s="237"/>
      <c r="B92" s="246" t="s">
        <v>142</v>
      </c>
      <c r="C92" s="247"/>
      <c r="D92" s="266">
        <v>60</v>
      </c>
      <c r="E92" s="262"/>
      <c r="F92" s="263"/>
      <c r="G92" s="263"/>
      <c r="H92" s="263"/>
      <c r="I92" s="263"/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G92" s="263"/>
      <c r="AH92" s="263"/>
      <c r="AI92" s="263"/>
      <c r="AJ92" s="263"/>
      <c r="AK92" s="263"/>
      <c r="AL92" s="263"/>
      <c r="AM92" s="263"/>
      <c r="AN92" s="263"/>
      <c r="AO92" s="263"/>
      <c r="AP92" s="263"/>
      <c r="AQ92" s="263"/>
      <c r="AR92" s="263"/>
      <c r="AS92" s="264">
        <v>16</v>
      </c>
    </row>
    <row r="93" spans="1:45">
      <c r="A93" s="237"/>
      <c r="B93" s="232" t="s">
        <v>143</v>
      </c>
      <c r="C93" s="237"/>
      <c r="D93" s="267">
        <v>60</v>
      </c>
      <c r="E93" s="262"/>
      <c r="F93" s="263"/>
      <c r="G93" s="263"/>
      <c r="H93" s="263"/>
      <c r="I93" s="263"/>
      <c r="J93" s="263"/>
      <c r="K93" s="263"/>
      <c r="L93" s="263"/>
      <c r="M93" s="263"/>
      <c r="N93" s="263"/>
      <c r="O93" s="263"/>
      <c r="P93" s="263"/>
      <c r="Q93" s="263"/>
      <c r="R93" s="263"/>
      <c r="S93" s="263"/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  <c r="AE93" s="263"/>
      <c r="AF93" s="263"/>
      <c r="AG93" s="263"/>
      <c r="AH93" s="263"/>
      <c r="AI93" s="263"/>
      <c r="AJ93" s="263"/>
      <c r="AK93" s="263"/>
      <c r="AL93" s="263"/>
      <c r="AM93" s="263"/>
      <c r="AN93" s="263"/>
      <c r="AO93" s="263"/>
      <c r="AP93" s="263"/>
      <c r="AQ93" s="263"/>
      <c r="AR93" s="263"/>
      <c r="AS93" s="264">
        <v>60</v>
      </c>
    </row>
    <row r="94" spans="1:45">
      <c r="A94" s="237"/>
      <c r="B94" s="232" t="s">
        <v>144</v>
      </c>
      <c r="C94" s="237"/>
      <c r="D94" s="267">
        <v>0</v>
      </c>
      <c r="E94" s="262"/>
      <c r="F94" s="263"/>
      <c r="G94" s="263"/>
      <c r="H94" s="263"/>
      <c r="I94" s="263"/>
      <c r="J94" s="263"/>
      <c r="K94" s="263"/>
      <c r="L94" s="263"/>
      <c r="M94" s="263"/>
      <c r="N94" s="263"/>
      <c r="O94" s="263"/>
      <c r="P94" s="263"/>
      <c r="Q94" s="263"/>
      <c r="R94" s="263"/>
      <c r="S94" s="263"/>
      <c r="T94" s="263"/>
      <c r="U94" s="263"/>
      <c r="V94" s="263"/>
      <c r="W94" s="263"/>
      <c r="X94" s="263"/>
      <c r="Y94" s="263"/>
      <c r="Z94" s="263"/>
      <c r="AA94" s="263"/>
      <c r="AB94" s="263"/>
      <c r="AC94" s="263"/>
      <c r="AD94" s="263"/>
      <c r="AE94" s="263"/>
      <c r="AF94" s="263"/>
      <c r="AG94" s="263"/>
      <c r="AH94" s="263"/>
      <c r="AI94" s="263"/>
      <c r="AJ94" s="263"/>
      <c r="AK94" s="263"/>
      <c r="AL94" s="263"/>
      <c r="AM94" s="263"/>
      <c r="AN94" s="263"/>
      <c r="AO94" s="263"/>
      <c r="AP94" s="263"/>
      <c r="AQ94" s="263"/>
      <c r="AR94" s="263"/>
      <c r="AS94" s="264">
        <v>31</v>
      </c>
    </row>
    <row r="95" spans="1:45">
      <c r="A95" s="237"/>
      <c r="B95" s="232" t="s">
        <v>93</v>
      </c>
      <c r="C95" s="237"/>
      <c r="D95" s="101">
        <v>0</v>
      </c>
      <c r="E95" s="231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50"/>
    </row>
    <row r="96" spans="1:45">
      <c r="A96" s="237"/>
      <c r="B96" s="232" t="s">
        <v>145</v>
      </c>
      <c r="C96" s="237"/>
      <c r="D96" s="101">
        <v>0</v>
      </c>
      <c r="E96" s="231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50"/>
    </row>
    <row r="97" spans="1:45">
      <c r="A97" s="237"/>
      <c r="B97" s="251" t="s">
        <v>245</v>
      </c>
      <c r="C97" s="252"/>
      <c r="D97" s="253" t="s">
        <v>246</v>
      </c>
      <c r="E97" s="231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50"/>
    </row>
    <row r="98" spans="1:45">
      <c r="B98" s="254"/>
      <c r="C98" s="246"/>
      <c r="D98" s="255"/>
      <c r="AS98" s="250"/>
    </row>
    <row r="99" spans="1:45" ht="19.5">
      <c r="B99" s="225" t="s">
        <v>306</v>
      </c>
      <c r="AS99" s="226" t="s">
        <v>147</v>
      </c>
    </row>
    <row r="100" spans="1:45" ht="19.5">
      <c r="A100" s="256" t="s">
        <v>307</v>
      </c>
      <c r="B100" s="228" t="s">
        <v>113</v>
      </c>
      <c r="C100" s="229" t="s">
        <v>114</v>
      </c>
      <c r="D100" s="230" t="s">
        <v>128</v>
      </c>
      <c r="E100" s="231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26">
        <v>1</v>
      </c>
    </row>
    <row r="101" spans="1:45">
      <c r="A101" s="237"/>
      <c r="B101" s="234" t="s">
        <v>129</v>
      </c>
      <c r="C101" s="235" t="s">
        <v>129</v>
      </c>
      <c r="D101" s="236" t="s">
        <v>130</v>
      </c>
      <c r="E101" s="231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26" t="s">
        <v>1</v>
      </c>
    </row>
    <row r="102" spans="1:45">
      <c r="A102" s="237"/>
      <c r="B102" s="234"/>
      <c r="C102" s="235"/>
      <c r="D102" s="238" t="s">
        <v>297</v>
      </c>
      <c r="E102" s="231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  <c r="AS102" s="226">
        <v>2</v>
      </c>
    </row>
    <row r="103" spans="1:45">
      <c r="A103" s="237"/>
      <c r="B103" s="234"/>
      <c r="C103" s="235"/>
      <c r="D103" s="239"/>
      <c r="E103" s="231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26">
        <v>2</v>
      </c>
    </row>
    <row r="104" spans="1:45">
      <c r="A104" s="237"/>
      <c r="B104" s="228">
        <v>1</v>
      </c>
      <c r="C104" s="240">
        <v>1</v>
      </c>
      <c r="D104" s="257">
        <v>11.36</v>
      </c>
      <c r="E104" s="231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26">
        <v>1</v>
      </c>
    </row>
    <row r="105" spans="1:45">
      <c r="A105" s="237"/>
      <c r="B105" s="234">
        <v>1</v>
      </c>
      <c r="C105" s="235">
        <v>2</v>
      </c>
      <c r="D105" s="258">
        <v>11.33</v>
      </c>
      <c r="E105" s="231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26">
        <v>19</v>
      </c>
    </row>
    <row r="106" spans="1:45">
      <c r="A106" s="237"/>
      <c r="B106" s="246" t="s">
        <v>142</v>
      </c>
      <c r="C106" s="247"/>
      <c r="D106" s="259">
        <v>11.344999999999999</v>
      </c>
      <c r="E106" s="231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26">
        <v>16</v>
      </c>
    </row>
    <row r="107" spans="1:45">
      <c r="A107" s="237"/>
      <c r="B107" s="232" t="s">
        <v>143</v>
      </c>
      <c r="C107" s="237"/>
      <c r="D107" s="260">
        <v>11.344999999999999</v>
      </c>
      <c r="E107" s="231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26">
        <v>11.345000000000001</v>
      </c>
    </row>
    <row r="108" spans="1:45">
      <c r="A108" s="237"/>
      <c r="B108" s="232" t="s">
        <v>144</v>
      </c>
      <c r="C108" s="237"/>
      <c r="D108" s="249">
        <v>2.1213203435595972E-2</v>
      </c>
      <c r="E108" s="231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26">
        <v>25</v>
      </c>
    </row>
    <row r="109" spans="1:45">
      <c r="A109" s="237"/>
      <c r="B109" s="232" t="s">
        <v>93</v>
      </c>
      <c r="C109" s="237"/>
      <c r="D109" s="101">
        <v>1.8698284209427919E-3</v>
      </c>
      <c r="E109" s="231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50"/>
    </row>
    <row r="110" spans="1:45">
      <c r="A110" s="237"/>
      <c r="B110" s="232" t="s">
        <v>145</v>
      </c>
      <c r="C110" s="237"/>
      <c r="D110" s="101">
        <v>-1.1102230246251565E-16</v>
      </c>
      <c r="E110" s="231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  <c r="AS110" s="250"/>
    </row>
    <row r="111" spans="1:45">
      <c r="A111" s="237"/>
      <c r="B111" s="251" t="s">
        <v>245</v>
      </c>
      <c r="C111" s="252"/>
      <c r="D111" s="253" t="s">
        <v>246</v>
      </c>
      <c r="E111" s="231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  <c r="AS111" s="250"/>
    </row>
    <row r="112" spans="1:45">
      <c r="B112" s="254"/>
      <c r="C112" s="246"/>
      <c r="D112" s="255"/>
      <c r="AS112" s="250"/>
    </row>
    <row r="113" spans="1:45" ht="19.5">
      <c r="B113" s="225" t="s">
        <v>308</v>
      </c>
      <c r="AS113" s="226" t="s">
        <v>147</v>
      </c>
    </row>
    <row r="114" spans="1:45" ht="19.5">
      <c r="A114" s="256" t="s">
        <v>309</v>
      </c>
      <c r="B114" s="228" t="s">
        <v>113</v>
      </c>
      <c r="C114" s="229" t="s">
        <v>114</v>
      </c>
      <c r="D114" s="230" t="s">
        <v>128</v>
      </c>
      <c r="E114" s="231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  <c r="AS114" s="226">
        <v>1</v>
      </c>
    </row>
    <row r="115" spans="1:45">
      <c r="A115" s="237"/>
      <c r="B115" s="234" t="s">
        <v>129</v>
      </c>
      <c r="C115" s="235" t="s">
        <v>129</v>
      </c>
      <c r="D115" s="236" t="s">
        <v>130</v>
      </c>
      <c r="E115" s="231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  <c r="AS115" s="226" t="s">
        <v>1</v>
      </c>
    </row>
    <row r="116" spans="1:45">
      <c r="A116" s="237"/>
      <c r="B116" s="234"/>
      <c r="C116" s="235"/>
      <c r="D116" s="238" t="s">
        <v>297</v>
      </c>
      <c r="E116" s="231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  <c r="AS116" s="226">
        <v>3</v>
      </c>
    </row>
    <row r="117" spans="1:45">
      <c r="A117" s="237"/>
      <c r="B117" s="234"/>
      <c r="C117" s="235"/>
      <c r="D117" s="239"/>
      <c r="E117" s="231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26">
        <v>3</v>
      </c>
    </row>
    <row r="118" spans="1:45">
      <c r="A118" s="237"/>
      <c r="B118" s="228">
        <v>1</v>
      </c>
      <c r="C118" s="240">
        <v>1</v>
      </c>
      <c r="D118" s="277">
        <v>0.73099999999999998</v>
      </c>
      <c r="E118" s="242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  <c r="AR118" s="243"/>
      <c r="AS118" s="244">
        <v>1</v>
      </c>
    </row>
    <row r="119" spans="1:45">
      <c r="A119" s="237"/>
      <c r="B119" s="234">
        <v>1</v>
      </c>
      <c r="C119" s="235">
        <v>2</v>
      </c>
      <c r="D119" s="278">
        <v>0.73199999999999998</v>
      </c>
      <c r="E119" s="242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  <c r="AR119" s="243"/>
      <c r="AS119" s="244">
        <v>20</v>
      </c>
    </row>
    <row r="120" spans="1:45">
      <c r="A120" s="237"/>
      <c r="B120" s="246" t="s">
        <v>142</v>
      </c>
      <c r="C120" s="247"/>
      <c r="D120" s="248">
        <v>0.73150000000000004</v>
      </c>
      <c r="E120" s="242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  <c r="AR120" s="243"/>
      <c r="AS120" s="244">
        <v>16</v>
      </c>
    </row>
    <row r="121" spans="1:45">
      <c r="A121" s="237"/>
      <c r="B121" s="232" t="s">
        <v>143</v>
      </c>
      <c r="C121" s="237"/>
      <c r="D121" s="249">
        <v>0.73150000000000004</v>
      </c>
      <c r="E121" s="242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  <c r="AR121" s="243"/>
      <c r="AS121" s="244">
        <v>0.73150000000000004</v>
      </c>
    </row>
    <row r="122" spans="1:45">
      <c r="A122" s="237"/>
      <c r="B122" s="232" t="s">
        <v>144</v>
      </c>
      <c r="C122" s="237"/>
      <c r="D122" s="249">
        <v>7.0710678118654816E-4</v>
      </c>
      <c r="E122" s="242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  <c r="AR122" s="243"/>
      <c r="AS122" s="244">
        <v>26</v>
      </c>
    </row>
    <row r="123" spans="1:45">
      <c r="A123" s="237"/>
      <c r="B123" s="232" t="s">
        <v>93</v>
      </c>
      <c r="C123" s="237"/>
      <c r="D123" s="101">
        <v>9.6665315268154226E-4</v>
      </c>
      <c r="E123" s="231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50"/>
    </row>
    <row r="124" spans="1:45">
      <c r="A124" s="237"/>
      <c r="B124" s="232" t="s">
        <v>145</v>
      </c>
      <c r="C124" s="237"/>
      <c r="D124" s="101">
        <v>0</v>
      </c>
      <c r="E124" s="231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50"/>
    </row>
    <row r="125" spans="1:45">
      <c r="A125" s="237"/>
      <c r="B125" s="251" t="s">
        <v>245</v>
      </c>
      <c r="C125" s="252"/>
      <c r="D125" s="253" t="s">
        <v>246</v>
      </c>
      <c r="E125" s="231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50"/>
    </row>
    <row r="126" spans="1:45">
      <c r="B126" s="254"/>
      <c r="C126" s="246"/>
      <c r="D126" s="255"/>
      <c r="AS126" s="250"/>
    </row>
    <row r="127" spans="1:45" ht="15">
      <c r="B127" s="225" t="s">
        <v>310</v>
      </c>
      <c r="AS127" s="226" t="s">
        <v>147</v>
      </c>
    </row>
    <row r="128" spans="1:45" ht="15">
      <c r="A128" s="256" t="s">
        <v>311</v>
      </c>
      <c r="B128" s="228" t="s">
        <v>113</v>
      </c>
      <c r="C128" s="229" t="s">
        <v>114</v>
      </c>
      <c r="D128" s="230" t="s">
        <v>128</v>
      </c>
      <c r="E128" s="231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26">
        <v>1</v>
      </c>
    </row>
    <row r="129" spans="1:45">
      <c r="A129" s="237"/>
      <c r="B129" s="234" t="s">
        <v>129</v>
      </c>
      <c r="C129" s="235" t="s">
        <v>129</v>
      </c>
      <c r="D129" s="236" t="s">
        <v>130</v>
      </c>
      <c r="E129" s="231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  <c r="AS129" s="226" t="s">
        <v>1</v>
      </c>
    </row>
    <row r="130" spans="1:45">
      <c r="A130" s="237"/>
      <c r="B130" s="234"/>
      <c r="C130" s="235"/>
      <c r="D130" s="238" t="s">
        <v>297</v>
      </c>
      <c r="E130" s="231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226">
        <v>2</v>
      </c>
    </row>
    <row r="131" spans="1:45">
      <c r="A131" s="237"/>
      <c r="B131" s="234"/>
      <c r="C131" s="235"/>
      <c r="D131" s="239"/>
      <c r="E131" s="231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26">
        <v>2</v>
      </c>
    </row>
    <row r="132" spans="1:45">
      <c r="A132" s="237"/>
      <c r="B132" s="228">
        <v>1</v>
      </c>
      <c r="C132" s="240">
        <v>1</v>
      </c>
      <c r="D132" s="257">
        <v>7.24</v>
      </c>
      <c r="E132" s="231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26">
        <v>1</v>
      </c>
    </row>
    <row r="133" spans="1:45">
      <c r="A133" s="237"/>
      <c r="B133" s="234">
        <v>1</v>
      </c>
      <c r="C133" s="235">
        <v>2</v>
      </c>
      <c r="D133" s="258">
        <v>7.3</v>
      </c>
      <c r="E133" s="231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26">
        <v>21</v>
      </c>
    </row>
    <row r="134" spans="1:45">
      <c r="A134" s="237"/>
      <c r="B134" s="246" t="s">
        <v>142</v>
      </c>
      <c r="C134" s="247"/>
      <c r="D134" s="259">
        <v>7.27</v>
      </c>
      <c r="E134" s="231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26">
        <v>16</v>
      </c>
    </row>
    <row r="135" spans="1:45">
      <c r="A135" s="237"/>
      <c r="B135" s="232" t="s">
        <v>143</v>
      </c>
      <c r="C135" s="237"/>
      <c r="D135" s="260">
        <v>7.27</v>
      </c>
      <c r="E135" s="231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26">
        <v>7.27</v>
      </c>
    </row>
    <row r="136" spans="1:45">
      <c r="A136" s="237"/>
      <c r="B136" s="232" t="s">
        <v>144</v>
      </c>
      <c r="C136" s="237"/>
      <c r="D136" s="249">
        <v>4.2426406871192576E-2</v>
      </c>
      <c r="E136" s="231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26">
        <v>27</v>
      </c>
    </row>
    <row r="137" spans="1:45">
      <c r="A137" s="237"/>
      <c r="B137" s="232" t="s">
        <v>93</v>
      </c>
      <c r="C137" s="237"/>
      <c r="D137" s="101">
        <v>5.8358193770553755E-3</v>
      </c>
      <c r="E137" s="231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50"/>
    </row>
    <row r="138" spans="1:45">
      <c r="A138" s="237"/>
      <c r="B138" s="232" t="s">
        <v>145</v>
      </c>
      <c r="C138" s="237"/>
      <c r="D138" s="101">
        <v>0</v>
      </c>
      <c r="E138" s="231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50"/>
    </row>
    <row r="139" spans="1:45">
      <c r="A139" s="237"/>
      <c r="B139" s="251" t="s">
        <v>245</v>
      </c>
      <c r="C139" s="252"/>
      <c r="D139" s="253" t="s">
        <v>246</v>
      </c>
      <c r="E139" s="231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50"/>
    </row>
    <row r="140" spans="1:45">
      <c r="B140" s="254"/>
      <c r="C140" s="246"/>
      <c r="D140" s="255"/>
      <c r="AS140" s="250"/>
    </row>
    <row r="141" spans="1:45" ht="15">
      <c r="B141" s="225" t="s">
        <v>312</v>
      </c>
      <c r="AS141" s="226" t="s">
        <v>147</v>
      </c>
    </row>
    <row r="142" spans="1:45" ht="15">
      <c r="A142" s="256" t="s">
        <v>313</v>
      </c>
      <c r="B142" s="228" t="s">
        <v>113</v>
      </c>
      <c r="C142" s="229" t="s">
        <v>114</v>
      </c>
      <c r="D142" s="230" t="s">
        <v>128</v>
      </c>
      <c r="E142" s="231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26">
        <v>1</v>
      </c>
    </row>
    <row r="143" spans="1:45">
      <c r="A143" s="237"/>
      <c r="B143" s="234" t="s">
        <v>129</v>
      </c>
      <c r="C143" s="235" t="s">
        <v>129</v>
      </c>
      <c r="D143" s="236" t="s">
        <v>130</v>
      </c>
      <c r="E143" s="231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26" t="s">
        <v>1</v>
      </c>
    </row>
    <row r="144" spans="1:45">
      <c r="A144" s="237"/>
      <c r="B144" s="234"/>
      <c r="C144" s="235"/>
      <c r="D144" s="238" t="s">
        <v>297</v>
      </c>
      <c r="E144" s="231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26">
        <v>3</v>
      </c>
    </row>
    <row r="145" spans="1:45">
      <c r="A145" s="237"/>
      <c r="B145" s="234"/>
      <c r="C145" s="235"/>
      <c r="D145" s="239"/>
      <c r="E145" s="231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26">
        <v>3</v>
      </c>
    </row>
    <row r="146" spans="1:45">
      <c r="A146" s="237"/>
      <c r="B146" s="228">
        <v>1</v>
      </c>
      <c r="C146" s="240">
        <v>1</v>
      </c>
      <c r="D146" s="277">
        <v>0.15</v>
      </c>
      <c r="E146" s="242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  <c r="AJ146" s="243"/>
      <c r="AK146" s="243"/>
      <c r="AL146" s="243"/>
      <c r="AM146" s="243"/>
      <c r="AN146" s="243"/>
      <c r="AO146" s="243"/>
      <c r="AP146" s="243"/>
      <c r="AQ146" s="243"/>
      <c r="AR146" s="243"/>
      <c r="AS146" s="244">
        <v>1</v>
      </c>
    </row>
    <row r="147" spans="1:45">
      <c r="A147" s="237"/>
      <c r="B147" s="234">
        <v>1</v>
      </c>
      <c r="C147" s="235">
        <v>2</v>
      </c>
      <c r="D147" s="278">
        <v>0.15</v>
      </c>
      <c r="E147" s="242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  <c r="AJ147" s="243"/>
      <c r="AK147" s="243"/>
      <c r="AL147" s="243"/>
      <c r="AM147" s="243"/>
      <c r="AN147" s="243"/>
      <c r="AO147" s="243"/>
      <c r="AP147" s="243"/>
      <c r="AQ147" s="243"/>
      <c r="AR147" s="243"/>
      <c r="AS147" s="244">
        <v>22</v>
      </c>
    </row>
    <row r="148" spans="1:45">
      <c r="A148" s="237"/>
      <c r="B148" s="246" t="s">
        <v>142</v>
      </c>
      <c r="C148" s="247"/>
      <c r="D148" s="248">
        <v>0.15</v>
      </c>
      <c r="E148" s="242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  <c r="AJ148" s="243"/>
      <c r="AK148" s="243"/>
      <c r="AL148" s="243"/>
      <c r="AM148" s="243"/>
      <c r="AN148" s="243"/>
      <c r="AO148" s="243"/>
      <c r="AP148" s="243"/>
      <c r="AQ148" s="243"/>
      <c r="AR148" s="243"/>
      <c r="AS148" s="244">
        <v>16</v>
      </c>
    </row>
    <row r="149" spans="1:45">
      <c r="A149" s="237"/>
      <c r="B149" s="232" t="s">
        <v>143</v>
      </c>
      <c r="C149" s="237"/>
      <c r="D149" s="249">
        <v>0.15</v>
      </c>
      <c r="E149" s="242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  <c r="AJ149" s="243"/>
      <c r="AK149" s="243"/>
      <c r="AL149" s="243"/>
      <c r="AM149" s="243"/>
      <c r="AN149" s="243"/>
      <c r="AO149" s="243"/>
      <c r="AP149" s="243"/>
      <c r="AQ149" s="243"/>
      <c r="AR149" s="243"/>
      <c r="AS149" s="244">
        <v>0.15</v>
      </c>
    </row>
    <row r="150" spans="1:45">
      <c r="A150" s="237"/>
      <c r="B150" s="232" t="s">
        <v>144</v>
      </c>
      <c r="C150" s="237"/>
      <c r="D150" s="249">
        <v>0</v>
      </c>
      <c r="E150" s="242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  <c r="AJ150" s="243"/>
      <c r="AK150" s="243"/>
      <c r="AL150" s="243"/>
      <c r="AM150" s="243"/>
      <c r="AN150" s="243"/>
      <c r="AO150" s="243"/>
      <c r="AP150" s="243"/>
      <c r="AQ150" s="243"/>
      <c r="AR150" s="243"/>
      <c r="AS150" s="244">
        <v>28</v>
      </c>
    </row>
    <row r="151" spans="1:45">
      <c r="A151" s="237"/>
      <c r="B151" s="232" t="s">
        <v>93</v>
      </c>
      <c r="C151" s="237"/>
      <c r="D151" s="101">
        <v>0</v>
      </c>
      <c r="E151" s="231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50"/>
    </row>
    <row r="152" spans="1:45">
      <c r="A152" s="237"/>
      <c r="B152" s="232" t="s">
        <v>145</v>
      </c>
      <c r="C152" s="237"/>
      <c r="D152" s="101">
        <v>0</v>
      </c>
      <c r="E152" s="231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50"/>
    </row>
    <row r="153" spans="1:45">
      <c r="A153" s="237"/>
      <c r="B153" s="251" t="s">
        <v>245</v>
      </c>
      <c r="C153" s="252"/>
      <c r="D153" s="253" t="s">
        <v>246</v>
      </c>
      <c r="E153" s="231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50"/>
    </row>
    <row r="154" spans="1:45">
      <c r="B154" s="254"/>
      <c r="C154" s="246"/>
      <c r="D154" s="255"/>
      <c r="AS154" s="250"/>
    </row>
    <row r="155" spans="1:45" ht="19.5">
      <c r="B155" s="225" t="s">
        <v>314</v>
      </c>
      <c r="AS155" s="226" t="s">
        <v>147</v>
      </c>
    </row>
    <row r="156" spans="1:45" ht="19.5">
      <c r="A156" s="256" t="s">
        <v>315</v>
      </c>
      <c r="B156" s="228" t="s">
        <v>113</v>
      </c>
      <c r="C156" s="229" t="s">
        <v>114</v>
      </c>
      <c r="D156" s="230" t="s">
        <v>128</v>
      </c>
      <c r="E156" s="231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26">
        <v>1</v>
      </c>
    </row>
    <row r="157" spans="1:45">
      <c r="A157" s="237"/>
      <c r="B157" s="234" t="s">
        <v>129</v>
      </c>
      <c r="C157" s="235" t="s">
        <v>129</v>
      </c>
      <c r="D157" s="236" t="s">
        <v>130</v>
      </c>
      <c r="E157" s="231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26" t="s">
        <v>1</v>
      </c>
    </row>
    <row r="158" spans="1:45">
      <c r="A158" s="237"/>
      <c r="B158" s="234"/>
      <c r="C158" s="235"/>
      <c r="D158" s="238" t="s">
        <v>297</v>
      </c>
      <c r="E158" s="231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26">
        <v>2</v>
      </c>
    </row>
    <row r="159" spans="1:45">
      <c r="A159" s="237"/>
      <c r="B159" s="234"/>
      <c r="C159" s="235"/>
      <c r="D159" s="239"/>
      <c r="E159" s="231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26">
        <v>2</v>
      </c>
    </row>
    <row r="160" spans="1:45">
      <c r="A160" s="237"/>
      <c r="B160" s="228">
        <v>1</v>
      </c>
      <c r="C160" s="240">
        <v>1</v>
      </c>
      <c r="D160" s="257">
        <v>3.1300000000000003</v>
      </c>
      <c r="E160" s="231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26">
        <v>1</v>
      </c>
    </row>
    <row r="161" spans="1:45">
      <c r="A161" s="237"/>
      <c r="B161" s="234">
        <v>1</v>
      </c>
      <c r="C161" s="235">
        <v>2</v>
      </c>
      <c r="D161" s="258">
        <v>3.1300000000000003</v>
      </c>
      <c r="E161" s="231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26">
        <v>23</v>
      </c>
    </row>
    <row r="162" spans="1:45">
      <c r="A162" s="237"/>
      <c r="B162" s="246" t="s">
        <v>142</v>
      </c>
      <c r="C162" s="247"/>
      <c r="D162" s="259">
        <v>3.1300000000000003</v>
      </c>
      <c r="E162" s="231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26">
        <v>16</v>
      </c>
    </row>
    <row r="163" spans="1:45">
      <c r="A163" s="237"/>
      <c r="B163" s="232" t="s">
        <v>143</v>
      </c>
      <c r="C163" s="237"/>
      <c r="D163" s="260">
        <v>3.1300000000000003</v>
      </c>
      <c r="E163" s="231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26">
        <v>3.13</v>
      </c>
    </row>
    <row r="164" spans="1:45">
      <c r="A164" s="237"/>
      <c r="B164" s="232" t="s">
        <v>144</v>
      </c>
      <c r="C164" s="237"/>
      <c r="D164" s="249">
        <v>0</v>
      </c>
      <c r="E164" s="231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  <c r="AS164" s="226">
        <v>29</v>
      </c>
    </row>
    <row r="165" spans="1:45">
      <c r="A165" s="237"/>
      <c r="B165" s="232" t="s">
        <v>93</v>
      </c>
      <c r="C165" s="237"/>
      <c r="D165" s="101">
        <v>0</v>
      </c>
      <c r="E165" s="231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50"/>
    </row>
    <row r="166" spans="1:45">
      <c r="A166" s="237"/>
      <c r="B166" s="232" t="s">
        <v>145</v>
      </c>
      <c r="C166" s="237"/>
      <c r="D166" s="101">
        <v>2.2204460492503131E-16</v>
      </c>
      <c r="E166" s="231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  <c r="AS166" s="250"/>
    </row>
    <row r="167" spans="1:45">
      <c r="A167" s="237"/>
      <c r="B167" s="251" t="s">
        <v>245</v>
      </c>
      <c r="C167" s="252"/>
      <c r="D167" s="253" t="s">
        <v>246</v>
      </c>
      <c r="E167" s="231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50"/>
    </row>
    <row r="168" spans="1:45">
      <c r="B168" s="254"/>
      <c r="C168" s="246"/>
      <c r="D168" s="255"/>
      <c r="AS168" s="250"/>
    </row>
    <row r="169" spans="1:45" ht="15">
      <c r="B169" s="225" t="s">
        <v>316</v>
      </c>
      <c r="AS169" s="226" t="s">
        <v>147</v>
      </c>
    </row>
    <row r="170" spans="1:45" ht="15">
      <c r="A170" s="256" t="s">
        <v>34</v>
      </c>
      <c r="B170" s="228" t="s">
        <v>113</v>
      </c>
      <c r="C170" s="229" t="s">
        <v>114</v>
      </c>
      <c r="D170" s="230" t="s">
        <v>128</v>
      </c>
      <c r="E170" s="231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26">
        <v>1</v>
      </c>
    </row>
    <row r="171" spans="1:45">
      <c r="A171" s="237"/>
      <c r="B171" s="234" t="s">
        <v>129</v>
      </c>
      <c r="C171" s="235" t="s">
        <v>129</v>
      </c>
      <c r="D171" s="236" t="s">
        <v>130</v>
      </c>
      <c r="E171" s="231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26" t="s">
        <v>3</v>
      </c>
    </row>
    <row r="172" spans="1:45">
      <c r="A172" s="237"/>
      <c r="B172" s="234"/>
      <c r="C172" s="235"/>
      <c r="D172" s="238" t="s">
        <v>297</v>
      </c>
      <c r="E172" s="231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26">
        <v>0</v>
      </c>
    </row>
    <row r="173" spans="1:45">
      <c r="A173" s="237"/>
      <c r="B173" s="234"/>
      <c r="C173" s="235"/>
      <c r="D173" s="239"/>
      <c r="E173" s="231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26">
        <v>0</v>
      </c>
    </row>
    <row r="174" spans="1:45">
      <c r="A174" s="237"/>
      <c r="B174" s="228">
        <v>1</v>
      </c>
      <c r="C174" s="240">
        <v>1</v>
      </c>
      <c r="D174" s="261">
        <v>170</v>
      </c>
      <c r="E174" s="262"/>
      <c r="F174" s="263"/>
      <c r="G174" s="263"/>
      <c r="H174" s="263"/>
      <c r="I174" s="263"/>
      <c r="J174" s="263"/>
      <c r="K174" s="263"/>
      <c r="L174" s="263"/>
      <c r="M174" s="263"/>
      <c r="N174" s="263"/>
      <c r="O174" s="263"/>
      <c r="P174" s="263"/>
      <c r="Q174" s="263"/>
      <c r="R174" s="263"/>
      <c r="S174" s="263"/>
      <c r="T174" s="263"/>
      <c r="U174" s="263"/>
      <c r="V174" s="263"/>
      <c r="W174" s="263"/>
      <c r="X174" s="263"/>
      <c r="Y174" s="263"/>
      <c r="Z174" s="263"/>
      <c r="AA174" s="263"/>
      <c r="AB174" s="263"/>
      <c r="AC174" s="263"/>
      <c r="AD174" s="263"/>
      <c r="AE174" s="263"/>
      <c r="AF174" s="263"/>
      <c r="AG174" s="263"/>
      <c r="AH174" s="263"/>
      <c r="AI174" s="263"/>
      <c r="AJ174" s="263"/>
      <c r="AK174" s="263"/>
      <c r="AL174" s="263"/>
      <c r="AM174" s="263"/>
      <c r="AN174" s="263"/>
      <c r="AO174" s="263"/>
      <c r="AP174" s="263"/>
      <c r="AQ174" s="263"/>
      <c r="AR174" s="263"/>
      <c r="AS174" s="264">
        <v>1</v>
      </c>
    </row>
    <row r="175" spans="1:45">
      <c r="A175" s="237"/>
      <c r="B175" s="234">
        <v>1</v>
      </c>
      <c r="C175" s="235">
        <v>2</v>
      </c>
      <c r="D175" s="265">
        <v>170</v>
      </c>
      <c r="E175" s="262"/>
      <c r="F175" s="263"/>
      <c r="G175" s="263"/>
      <c r="H175" s="263"/>
      <c r="I175" s="263"/>
      <c r="J175" s="263"/>
      <c r="K175" s="263"/>
      <c r="L175" s="263"/>
      <c r="M175" s="263"/>
      <c r="N175" s="263"/>
      <c r="O175" s="263"/>
      <c r="P175" s="263"/>
      <c r="Q175" s="263"/>
      <c r="R175" s="263"/>
      <c r="S175" s="263"/>
      <c r="T175" s="263"/>
      <c r="U175" s="263"/>
      <c r="V175" s="263"/>
      <c r="W175" s="263"/>
      <c r="X175" s="263"/>
      <c r="Y175" s="263"/>
      <c r="Z175" s="263"/>
      <c r="AA175" s="263"/>
      <c r="AB175" s="263"/>
      <c r="AC175" s="263"/>
      <c r="AD175" s="263"/>
      <c r="AE175" s="263"/>
      <c r="AF175" s="263"/>
      <c r="AG175" s="263"/>
      <c r="AH175" s="263"/>
      <c r="AI175" s="263"/>
      <c r="AJ175" s="263"/>
      <c r="AK175" s="263"/>
      <c r="AL175" s="263"/>
      <c r="AM175" s="263"/>
      <c r="AN175" s="263"/>
      <c r="AO175" s="263"/>
      <c r="AP175" s="263"/>
      <c r="AQ175" s="263"/>
      <c r="AR175" s="263"/>
      <c r="AS175" s="264">
        <v>9</v>
      </c>
    </row>
    <row r="176" spans="1:45">
      <c r="A176" s="237"/>
      <c r="B176" s="246" t="s">
        <v>142</v>
      </c>
      <c r="C176" s="247"/>
      <c r="D176" s="266">
        <v>170</v>
      </c>
      <c r="E176" s="262"/>
      <c r="F176" s="263"/>
      <c r="G176" s="263"/>
      <c r="H176" s="263"/>
      <c r="I176" s="263"/>
      <c r="J176" s="263"/>
      <c r="K176" s="263"/>
      <c r="L176" s="263"/>
      <c r="M176" s="263"/>
      <c r="N176" s="263"/>
      <c r="O176" s="263"/>
      <c r="P176" s="263"/>
      <c r="Q176" s="263"/>
      <c r="R176" s="263"/>
      <c r="S176" s="263"/>
      <c r="T176" s="263"/>
      <c r="U176" s="263"/>
      <c r="V176" s="263"/>
      <c r="W176" s="263"/>
      <c r="X176" s="263"/>
      <c r="Y176" s="263"/>
      <c r="Z176" s="263"/>
      <c r="AA176" s="263"/>
      <c r="AB176" s="263"/>
      <c r="AC176" s="263"/>
      <c r="AD176" s="263"/>
      <c r="AE176" s="263"/>
      <c r="AF176" s="263"/>
      <c r="AG176" s="263"/>
      <c r="AH176" s="263"/>
      <c r="AI176" s="263"/>
      <c r="AJ176" s="263"/>
      <c r="AK176" s="263"/>
      <c r="AL176" s="263"/>
      <c r="AM176" s="263"/>
      <c r="AN176" s="263"/>
      <c r="AO176" s="263"/>
      <c r="AP176" s="263"/>
      <c r="AQ176" s="263"/>
      <c r="AR176" s="263"/>
      <c r="AS176" s="264">
        <v>16</v>
      </c>
    </row>
    <row r="177" spans="1:45">
      <c r="A177" s="237"/>
      <c r="B177" s="232" t="s">
        <v>143</v>
      </c>
      <c r="C177" s="237"/>
      <c r="D177" s="267">
        <v>170</v>
      </c>
      <c r="E177" s="262"/>
      <c r="F177" s="263"/>
      <c r="G177" s="263"/>
      <c r="H177" s="263"/>
      <c r="I177" s="263"/>
      <c r="J177" s="263"/>
      <c r="K177" s="263"/>
      <c r="L177" s="263"/>
      <c r="M177" s="263"/>
      <c r="N177" s="263"/>
      <c r="O177" s="263"/>
      <c r="P177" s="263"/>
      <c r="Q177" s="263"/>
      <c r="R177" s="263"/>
      <c r="S177" s="263"/>
      <c r="T177" s="263"/>
      <c r="U177" s="263"/>
      <c r="V177" s="263"/>
      <c r="W177" s="263"/>
      <c r="X177" s="263"/>
      <c r="Y177" s="263"/>
      <c r="Z177" s="263"/>
      <c r="AA177" s="263"/>
      <c r="AB177" s="263"/>
      <c r="AC177" s="263"/>
      <c r="AD177" s="263"/>
      <c r="AE177" s="263"/>
      <c r="AF177" s="263"/>
      <c r="AG177" s="263"/>
      <c r="AH177" s="263"/>
      <c r="AI177" s="263"/>
      <c r="AJ177" s="263"/>
      <c r="AK177" s="263"/>
      <c r="AL177" s="263"/>
      <c r="AM177" s="263"/>
      <c r="AN177" s="263"/>
      <c r="AO177" s="263"/>
      <c r="AP177" s="263"/>
      <c r="AQ177" s="263"/>
      <c r="AR177" s="263"/>
      <c r="AS177" s="264">
        <v>170</v>
      </c>
    </row>
    <row r="178" spans="1:45">
      <c r="A178" s="237"/>
      <c r="B178" s="232" t="s">
        <v>144</v>
      </c>
      <c r="C178" s="237"/>
      <c r="D178" s="267">
        <v>0</v>
      </c>
      <c r="E178" s="262"/>
      <c r="F178" s="263"/>
      <c r="G178" s="263"/>
      <c r="H178" s="263"/>
      <c r="I178" s="263"/>
      <c r="J178" s="263"/>
      <c r="K178" s="263"/>
      <c r="L178" s="263"/>
      <c r="M178" s="263"/>
      <c r="N178" s="263"/>
      <c r="O178" s="263"/>
      <c r="P178" s="263"/>
      <c r="Q178" s="263"/>
      <c r="R178" s="263"/>
      <c r="S178" s="263"/>
      <c r="T178" s="263"/>
      <c r="U178" s="263"/>
      <c r="V178" s="263"/>
      <c r="W178" s="263"/>
      <c r="X178" s="263"/>
      <c r="Y178" s="263"/>
      <c r="Z178" s="263"/>
      <c r="AA178" s="263"/>
      <c r="AB178" s="263"/>
      <c r="AC178" s="263"/>
      <c r="AD178" s="263"/>
      <c r="AE178" s="263"/>
      <c r="AF178" s="263"/>
      <c r="AG178" s="263"/>
      <c r="AH178" s="263"/>
      <c r="AI178" s="263"/>
      <c r="AJ178" s="263"/>
      <c r="AK178" s="263"/>
      <c r="AL178" s="263"/>
      <c r="AM178" s="263"/>
      <c r="AN178" s="263"/>
      <c r="AO178" s="263"/>
      <c r="AP178" s="263"/>
      <c r="AQ178" s="263"/>
      <c r="AR178" s="263"/>
      <c r="AS178" s="264">
        <v>30</v>
      </c>
    </row>
    <row r="179" spans="1:45">
      <c r="A179" s="237"/>
      <c r="B179" s="232" t="s">
        <v>93</v>
      </c>
      <c r="C179" s="237"/>
      <c r="D179" s="101">
        <v>0</v>
      </c>
      <c r="E179" s="231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50"/>
    </row>
    <row r="180" spans="1:45">
      <c r="A180" s="237"/>
      <c r="B180" s="232" t="s">
        <v>145</v>
      </c>
      <c r="C180" s="237"/>
      <c r="D180" s="101">
        <v>0</v>
      </c>
      <c r="E180" s="231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50"/>
    </row>
    <row r="181" spans="1:45">
      <c r="A181" s="237"/>
      <c r="B181" s="251" t="s">
        <v>245</v>
      </c>
      <c r="C181" s="252"/>
      <c r="D181" s="253" t="s">
        <v>246</v>
      </c>
      <c r="E181" s="231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50"/>
    </row>
    <row r="182" spans="1:45">
      <c r="B182" s="254"/>
      <c r="C182" s="246"/>
      <c r="D182" s="255"/>
      <c r="AS182" s="250"/>
    </row>
    <row r="183" spans="1:45" ht="19.5">
      <c r="B183" s="225" t="s">
        <v>317</v>
      </c>
      <c r="AS183" s="226" t="s">
        <v>147</v>
      </c>
    </row>
    <row r="184" spans="1:45" ht="19.5">
      <c r="A184" s="256" t="s">
        <v>318</v>
      </c>
      <c r="B184" s="228" t="s">
        <v>113</v>
      </c>
      <c r="C184" s="229" t="s">
        <v>114</v>
      </c>
      <c r="D184" s="230" t="s">
        <v>128</v>
      </c>
      <c r="E184" s="231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26">
        <v>1</v>
      </c>
    </row>
    <row r="185" spans="1:45">
      <c r="A185" s="237"/>
      <c r="B185" s="234" t="s">
        <v>129</v>
      </c>
      <c r="C185" s="235" t="s">
        <v>129</v>
      </c>
      <c r="D185" s="236" t="s">
        <v>130</v>
      </c>
      <c r="E185" s="231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26" t="s">
        <v>1</v>
      </c>
    </row>
    <row r="186" spans="1:45">
      <c r="A186" s="237"/>
      <c r="B186" s="234"/>
      <c r="C186" s="235"/>
      <c r="D186" s="238" t="s">
        <v>297</v>
      </c>
      <c r="E186" s="231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26">
        <v>3</v>
      </c>
    </row>
    <row r="187" spans="1:45">
      <c r="A187" s="237"/>
      <c r="B187" s="234"/>
      <c r="C187" s="235"/>
      <c r="D187" s="239"/>
      <c r="E187" s="231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26">
        <v>3</v>
      </c>
    </row>
    <row r="188" spans="1:45">
      <c r="A188" s="237"/>
      <c r="B188" s="228">
        <v>1</v>
      </c>
      <c r="C188" s="240">
        <v>1</v>
      </c>
      <c r="D188" s="277">
        <v>0.317</v>
      </c>
      <c r="E188" s="242"/>
      <c r="F188" s="243"/>
      <c r="G188" s="243"/>
      <c r="H188" s="243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  <c r="AJ188" s="243"/>
      <c r="AK188" s="243"/>
      <c r="AL188" s="243"/>
      <c r="AM188" s="243"/>
      <c r="AN188" s="243"/>
      <c r="AO188" s="243"/>
      <c r="AP188" s="243"/>
      <c r="AQ188" s="243"/>
      <c r="AR188" s="243"/>
      <c r="AS188" s="244">
        <v>1</v>
      </c>
    </row>
    <row r="189" spans="1:45">
      <c r="A189" s="237"/>
      <c r="B189" s="234">
        <v>1</v>
      </c>
      <c r="C189" s="235">
        <v>2</v>
      </c>
      <c r="D189" s="278">
        <v>0.316</v>
      </c>
      <c r="E189" s="242"/>
      <c r="F189" s="243"/>
      <c r="G189" s="243"/>
      <c r="H189" s="243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  <c r="AJ189" s="243"/>
      <c r="AK189" s="243"/>
      <c r="AL189" s="243"/>
      <c r="AM189" s="243"/>
      <c r="AN189" s="243"/>
      <c r="AO189" s="243"/>
      <c r="AP189" s="243"/>
      <c r="AQ189" s="243"/>
      <c r="AR189" s="243"/>
      <c r="AS189" s="244">
        <v>25</v>
      </c>
    </row>
    <row r="190" spans="1:45">
      <c r="A190" s="237"/>
      <c r="B190" s="246" t="s">
        <v>142</v>
      </c>
      <c r="C190" s="247"/>
      <c r="D190" s="248">
        <v>0.3165</v>
      </c>
      <c r="E190" s="242"/>
      <c r="F190" s="243"/>
      <c r="G190" s="243"/>
      <c r="H190" s="243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  <c r="AJ190" s="243"/>
      <c r="AK190" s="243"/>
      <c r="AL190" s="243"/>
      <c r="AM190" s="243"/>
      <c r="AN190" s="243"/>
      <c r="AO190" s="243"/>
      <c r="AP190" s="243"/>
      <c r="AQ190" s="243"/>
      <c r="AR190" s="243"/>
      <c r="AS190" s="244">
        <v>16</v>
      </c>
    </row>
    <row r="191" spans="1:45">
      <c r="A191" s="237"/>
      <c r="B191" s="232" t="s">
        <v>143</v>
      </c>
      <c r="C191" s="237"/>
      <c r="D191" s="249">
        <v>0.3165</v>
      </c>
      <c r="E191" s="242"/>
      <c r="F191" s="243"/>
      <c r="G191" s="243"/>
      <c r="H191" s="243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  <c r="AJ191" s="243"/>
      <c r="AK191" s="243"/>
      <c r="AL191" s="243"/>
      <c r="AM191" s="243"/>
      <c r="AN191" s="243"/>
      <c r="AO191" s="243"/>
      <c r="AP191" s="243"/>
      <c r="AQ191" s="243"/>
      <c r="AR191" s="243"/>
      <c r="AS191" s="244">
        <v>0.3165</v>
      </c>
    </row>
    <row r="192" spans="1:45">
      <c r="A192" s="237"/>
      <c r="B192" s="232" t="s">
        <v>144</v>
      </c>
      <c r="C192" s="237"/>
      <c r="D192" s="249">
        <v>7.0710678118654816E-4</v>
      </c>
      <c r="E192" s="242"/>
      <c r="F192" s="243"/>
      <c r="G192" s="243"/>
      <c r="H192" s="243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  <c r="AJ192" s="243"/>
      <c r="AK192" s="243"/>
      <c r="AL192" s="243"/>
      <c r="AM192" s="243"/>
      <c r="AN192" s="243"/>
      <c r="AO192" s="243"/>
      <c r="AP192" s="243"/>
      <c r="AQ192" s="243"/>
      <c r="AR192" s="243"/>
      <c r="AS192" s="244">
        <v>31</v>
      </c>
    </row>
    <row r="193" spans="1:45">
      <c r="A193" s="237"/>
      <c r="B193" s="232" t="s">
        <v>93</v>
      </c>
      <c r="C193" s="237"/>
      <c r="D193" s="101">
        <v>2.2341446482987302E-3</v>
      </c>
      <c r="E193" s="231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50"/>
    </row>
    <row r="194" spans="1:45">
      <c r="A194" s="237"/>
      <c r="B194" s="232" t="s">
        <v>145</v>
      </c>
      <c r="C194" s="237"/>
      <c r="D194" s="101">
        <v>0</v>
      </c>
      <c r="E194" s="231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50"/>
    </row>
    <row r="195" spans="1:45">
      <c r="A195" s="237"/>
      <c r="B195" s="251" t="s">
        <v>245</v>
      </c>
      <c r="C195" s="252"/>
      <c r="D195" s="253" t="s">
        <v>246</v>
      </c>
      <c r="E195" s="231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50"/>
    </row>
    <row r="196" spans="1:45">
      <c r="B196" s="254"/>
      <c r="C196" s="246"/>
      <c r="D196" s="255"/>
      <c r="AS196" s="250"/>
    </row>
    <row r="197" spans="1:45" ht="15">
      <c r="B197" s="225" t="s">
        <v>319</v>
      </c>
      <c r="AS197" s="226" t="s">
        <v>147</v>
      </c>
    </row>
    <row r="198" spans="1:45" ht="15">
      <c r="A198" s="256" t="s">
        <v>37</v>
      </c>
      <c r="B198" s="228" t="s">
        <v>113</v>
      </c>
      <c r="C198" s="229" t="s">
        <v>114</v>
      </c>
      <c r="D198" s="230" t="s">
        <v>128</v>
      </c>
      <c r="E198" s="231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26">
        <v>1</v>
      </c>
    </row>
    <row r="199" spans="1:45">
      <c r="A199" s="237"/>
      <c r="B199" s="234" t="s">
        <v>129</v>
      </c>
      <c r="C199" s="235" t="s">
        <v>129</v>
      </c>
      <c r="D199" s="236" t="s">
        <v>130</v>
      </c>
      <c r="E199" s="231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26" t="s">
        <v>3</v>
      </c>
    </row>
    <row r="200" spans="1:45">
      <c r="A200" s="237"/>
      <c r="B200" s="234"/>
      <c r="C200" s="235"/>
      <c r="D200" s="238" t="s">
        <v>297</v>
      </c>
      <c r="E200" s="231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26">
        <v>1</v>
      </c>
    </row>
    <row r="201" spans="1:45">
      <c r="A201" s="237"/>
      <c r="B201" s="234"/>
      <c r="C201" s="235"/>
      <c r="D201" s="239"/>
      <c r="E201" s="231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26">
        <v>1</v>
      </c>
    </row>
    <row r="202" spans="1:45">
      <c r="A202" s="237"/>
      <c r="B202" s="228">
        <v>1</v>
      </c>
      <c r="C202" s="240">
        <v>1</v>
      </c>
      <c r="D202" s="270">
        <v>20</v>
      </c>
      <c r="E202" s="271"/>
      <c r="F202" s="272"/>
      <c r="G202" s="272"/>
      <c r="H202" s="272"/>
      <c r="I202" s="272"/>
      <c r="J202" s="272"/>
      <c r="K202" s="272"/>
      <c r="L202" s="272"/>
      <c r="M202" s="272"/>
      <c r="N202" s="272"/>
      <c r="O202" s="272"/>
      <c r="P202" s="272"/>
      <c r="Q202" s="272"/>
      <c r="R202" s="272"/>
      <c r="S202" s="272"/>
      <c r="T202" s="272"/>
      <c r="U202" s="272"/>
      <c r="V202" s="272"/>
      <c r="W202" s="272"/>
      <c r="X202" s="272"/>
      <c r="Y202" s="272"/>
      <c r="Z202" s="272"/>
      <c r="AA202" s="272"/>
      <c r="AB202" s="272"/>
      <c r="AC202" s="272"/>
      <c r="AD202" s="272"/>
      <c r="AE202" s="272"/>
      <c r="AF202" s="272"/>
      <c r="AG202" s="272"/>
      <c r="AH202" s="272"/>
      <c r="AI202" s="272"/>
      <c r="AJ202" s="272"/>
      <c r="AK202" s="272"/>
      <c r="AL202" s="272"/>
      <c r="AM202" s="272"/>
      <c r="AN202" s="272"/>
      <c r="AO202" s="272"/>
      <c r="AP202" s="272"/>
      <c r="AQ202" s="272"/>
      <c r="AR202" s="272"/>
      <c r="AS202" s="273">
        <v>1</v>
      </c>
    </row>
    <row r="203" spans="1:45">
      <c r="A203" s="237"/>
      <c r="B203" s="234">
        <v>1</v>
      </c>
      <c r="C203" s="235">
        <v>2</v>
      </c>
      <c r="D203" s="274" t="s">
        <v>299</v>
      </c>
      <c r="E203" s="271"/>
      <c r="F203" s="272"/>
      <c r="G203" s="272"/>
      <c r="H203" s="272"/>
      <c r="I203" s="272"/>
      <c r="J203" s="272"/>
      <c r="K203" s="272"/>
      <c r="L203" s="272"/>
      <c r="M203" s="272"/>
      <c r="N203" s="272"/>
      <c r="O203" s="272"/>
      <c r="P203" s="272"/>
      <c r="Q203" s="272"/>
      <c r="R203" s="272"/>
      <c r="S203" s="272"/>
      <c r="T203" s="272"/>
      <c r="U203" s="272"/>
      <c r="V203" s="272"/>
      <c r="W203" s="272"/>
      <c r="X203" s="272"/>
      <c r="Y203" s="272"/>
      <c r="Z203" s="272"/>
      <c r="AA203" s="272"/>
      <c r="AB203" s="272"/>
      <c r="AC203" s="272"/>
      <c r="AD203" s="272"/>
      <c r="AE203" s="272"/>
      <c r="AF203" s="272"/>
      <c r="AG203" s="272"/>
      <c r="AH203" s="272"/>
      <c r="AI203" s="272"/>
      <c r="AJ203" s="272"/>
      <c r="AK203" s="272"/>
      <c r="AL203" s="272"/>
      <c r="AM203" s="272"/>
      <c r="AN203" s="272"/>
      <c r="AO203" s="272"/>
      <c r="AP203" s="272"/>
      <c r="AQ203" s="272"/>
      <c r="AR203" s="272"/>
      <c r="AS203" s="273">
        <v>10</v>
      </c>
    </row>
    <row r="204" spans="1:45">
      <c r="A204" s="237"/>
      <c r="B204" s="246" t="s">
        <v>142</v>
      </c>
      <c r="C204" s="247"/>
      <c r="D204" s="275">
        <v>20</v>
      </c>
      <c r="E204" s="271"/>
      <c r="F204" s="272"/>
      <c r="G204" s="272"/>
      <c r="H204" s="272"/>
      <c r="I204" s="272"/>
      <c r="J204" s="272"/>
      <c r="K204" s="272"/>
      <c r="L204" s="272"/>
      <c r="M204" s="272"/>
      <c r="N204" s="272"/>
      <c r="O204" s="272"/>
      <c r="P204" s="272"/>
      <c r="Q204" s="272"/>
      <c r="R204" s="272"/>
      <c r="S204" s="272"/>
      <c r="T204" s="272"/>
      <c r="U204" s="272"/>
      <c r="V204" s="272"/>
      <c r="W204" s="272"/>
      <c r="X204" s="272"/>
      <c r="Y204" s="272"/>
      <c r="Z204" s="272"/>
      <c r="AA204" s="272"/>
      <c r="AB204" s="272"/>
      <c r="AC204" s="272"/>
      <c r="AD204" s="272"/>
      <c r="AE204" s="272"/>
      <c r="AF204" s="272"/>
      <c r="AG204" s="272"/>
      <c r="AH204" s="272"/>
      <c r="AI204" s="272"/>
      <c r="AJ204" s="272"/>
      <c r="AK204" s="272"/>
      <c r="AL204" s="272"/>
      <c r="AM204" s="272"/>
      <c r="AN204" s="272"/>
      <c r="AO204" s="272"/>
      <c r="AP204" s="272"/>
      <c r="AQ204" s="272"/>
      <c r="AR204" s="272"/>
      <c r="AS204" s="273">
        <v>16</v>
      </c>
    </row>
    <row r="205" spans="1:45">
      <c r="A205" s="237"/>
      <c r="B205" s="232" t="s">
        <v>143</v>
      </c>
      <c r="C205" s="237"/>
      <c r="D205" s="276">
        <v>20</v>
      </c>
      <c r="E205" s="271"/>
      <c r="F205" s="272"/>
      <c r="G205" s="272"/>
      <c r="H205" s="272"/>
      <c r="I205" s="272"/>
      <c r="J205" s="272"/>
      <c r="K205" s="272"/>
      <c r="L205" s="272"/>
      <c r="M205" s="272"/>
      <c r="N205" s="272"/>
      <c r="O205" s="272"/>
      <c r="P205" s="272"/>
      <c r="Q205" s="272"/>
      <c r="R205" s="272"/>
      <c r="S205" s="272"/>
      <c r="T205" s="272"/>
      <c r="U205" s="272"/>
      <c r="V205" s="272"/>
      <c r="W205" s="272"/>
      <c r="X205" s="272"/>
      <c r="Y205" s="272"/>
      <c r="Z205" s="272"/>
      <c r="AA205" s="272"/>
      <c r="AB205" s="272"/>
      <c r="AC205" s="272"/>
      <c r="AD205" s="272"/>
      <c r="AE205" s="272"/>
      <c r="AF205" s="272"/>
      <c r="AG205" s="272"/>
      <c r="AH205" s="272"/>
      <c r="AI205" s="272"/>
      <c r="AJ205" s="272"/>
      <c r="AK205" s="272"/>
      <c r="AL205" s="272"/>
      <c r="AM205" s="272"/>
      <c r="AN205" s="272"/>
      <c r="AO205" s="272"/>
      <c r="AP205" s="272"/>
      <c r="AQ205" s="272"/>
      <c r="AR205" s="272"/>
      <c r="AS205" s="273">
        <v>12.5</v>
      </c>
    </row>
    <row r="206" spans="1:45">
      <c r="A206" s="237"/>
      <c r="B206" s="232" t="s">
        <v>144</v>
      </c>
      <c r="C206" s="237"/>
      <c r="D206" s="276" t="s">
        <v>237</v>
      </c>
      <c r="E206" s="271"/>
      <c r="F206" s="272"/>
      <c r="G206" s="272"/>
      <c r="H206" s="272"/>
      <c r="I206" s="272"/>
      <c r="J206" s="272"/>
      <c r="K206" s="272"/>
      <c r="L206" s="272"/>
      <c r="M206" s="272"/>
      <c r="N206" s="272"/>
      <c r="O206" s="272"/>
      <c r="P206" s="272"/>
      <c r="Q206" s="272"/>
      <c r="R206" s="272"/>
      <c r="S206" s="272"/>
      <c r="T206" s="272"/>
      <c r="U206" s="272"/>
      <c r="V206" s="272"/>
      <c r="W206" s="272"/>
      <c r="X206" s="272"/>
      <c r="Y206" s="272"/>
      <c r="Z206" s="272"/>
      <c r="AA206" s="272"/>
      <c r="AB206" s="272"/>
      <c r="AC206" s="272"/>
      <c r="AD206" s="272"/>
      <c r="AE206" s="272"/>
      <c r="AF206" s="272"/>
      <c r="AG206" s="272"/>
      <c r="AH206" s="272"/>
      <c r="AI206" s="272"/>
      <c r="AJ206" s="272"/>
      <c r="AK206" s="272"/>
      <c r="AL206" s="272"/>
      <c r="AM206" s="272"/>
      <c r="AN206" s="272"/>
      <c r="AO206" s="272"/>
      <c r="AP206" s="272"/>
      <c r="AQ206" s="272"/>
      <c r="AR206" s="272"/>
      <c r="AS206" s="273">
        <v>25</v>
      </c>
    </row>
    <row r="207" spans="1:45">
      <c r="A207" s="237"/>
      <c r="B207" s="232" t="s">
        <v>93</v>
      </c>
      <c r="C207" s="237"/>
      <c r="D207" s="101" t="s">
        <v>237</v>
      </c>
      <c r="E207" s="231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50"/>
    </row>
    <row r="208" spans="1:45">
      <c r="A208" s="237"/>
      <c r="B208" s="232" t="s">
        <v>145</v>
      </c>
      <c r="C208" s="237"/>
      <c r="D208" s="101">
        <v>0.60000000000000009</v>
      </c>
      <c r="E208" s="231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50"/>
    </row>
    <row r="209" spans="1:45">
      <c r="A209" s="237"/>
      <c r="B209" s="251" t="s">
        <v>245</v>
      </c>
      <c r="C209" s="252"/>
      <c r="D209" s="253" t="s">
        <v>246</v>
      </c>
      <c r="E209" s="231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50"/>
    </row>
    <row r="210" spans="1:45">
      <c r="B210" s="254"/>
      <c r="C210" s="246"/>
      <c r="D210" s="255"/>
      <c r="AS210" s="250"/>
    </row>
    <row r="211" spans="1:45" ht="19.5">
      <c r="B211" s="225" t="s">
        <v>320</v>
      </c>
      <c r="AS211" s="226" t="s">
        <v>147</v>
      </c>
    </row>
    <row r="212" spans="1:45" ht="19.5">
      <c r="A212" s="256" t="s">
        <v>321</v>
      </c>
      <c r="B212" s="228" t="s">
        <v>113</v>
      </c>
      <c r="C212" s="229" t="s">
        <v>114</v>
      </c>
      <c r="D212" s="230" t="s">
        <v>128</v>
      </c>
      <c r="E212" s="231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26">
        <v>1</v>
      </c>
    </row>
    <row r="213" spans="1:45">
      <c r="A213" s="237"/>
      <c r="B213" s="234" t="s">
        <v>129</v>
      </c>
      <c r="C213" s="235" t="s">
        <v>129</v>
      </c>
      <c r="D213" s="236" t="s">
        <v>130</v>
      </c>
      <c r="E213" s="231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26" t="s">
        <v>1</v>
      </c>
    </row>
    <row r="214" spans="1:45">
      <c r="A214" s="237"/>
      <c r="B214" s="234"/>
      <c r="C214" s="235"/>
      <c r="D214" s="238" t="s">
        <v>297</v>
      </c>
      <c r="E214" s="231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26">
        <v>2</v>
      </c>
    </row>
    <row r="215" spans="1:45">
      <c r="A215" s="237"/>
      <c r="B215" s="234"/>
      <c r="C215" s="235"/>
      <c r="D215" s="239"/>
      <c r="E215" s="231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26">
        <v>2</v>
      </c>
    </row>
    <row r="216" spans="1:45">
      <c r="A216" s="237"/>
      <c r="B216" s="228">
        <v>1</v>
      </c>
      <c r="C216" s="240">
        <v>1</v>
      </c>
      <c r="D216" s="257">
        <v>51.61</v>
      </c>
      <c r="E216" s="231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26">
        <v>1</v>
      </c>
    </row>
    <row r="217" spans="1:45">
      <c r="A217" s="237"/>
      <c r="B217" s="234">
        <v>1</v>
      </c>
      <c r="C217" s="235">
        <v>2</v>
      </c>
      <c r="D217" s="258">
        <v>51.56</v>
      </c>
      <c r="E217" s="231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26">
        <v>20</v>
      </c>
    </row>
    <row r="218" spans="1:45">
      <c r="A218" s="237"/>
      <c r="B218" s="246" t="s">
        <v>142</v>
      </c>
      <c r="C218" s="247"/>
      <c r="D218" s="259">
        <v>51.585000000000001</v>
      </c>
      <c r="E218" s="231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26">
        <v>16</v>
      </c>
    </row>
    <row r="219" spans="1:45">
      <c r="A219" s="237"/>
      <c r="B219" s="232" t="s">
        <v>143</v>
      </c>
      <c r="C219" s="237"/>
      <c r="D219" s="260">
        <v>51.585000000000001</v>
      </c>
      <c r="E219" s="231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26">
        <v>51.585000000000001</v>
      </c>
    </row>
    <row r="220" spans="1:45">
      <c r="A220" s="237"/>
      <c r="B220" s="232" t="s">
        <v>144</v>
      </c>
      <c r="C220" s="237"/>
      <c r="D220" s="249">
        <v>3.5355339059325371E-2</v>
      </c>
      <c r="E220" s="231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26">
        <v>26</v>
      </c>
    </row>
    <row r="221" spans="1:45">
      <c r="A221" s="237"/>
      <c r="B221" s="232" t="s">
        <v>93</v>
      </c>
      <c r="C221" s="237"/>
      <c r="D221" s="101">
        <v>6.8538022796017003E-4</v>
      </c>
      <c r="E221" s="231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50"/>
    </row>
    <row r="222" spans="1:45">
      <c r="A222" s="237"/>
      <c r="B222" s="232" t="s">
        <v>145</v>
      </c>
      <c r="C222" s="237"/>
      <c r="D222" s="101">
        <v>0</v>
      </c>
      <c r="E222" s="231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50"/>
    </row>
    <row r="223" spans="1:45">
      <c r="A223" s="237"/>
      <c r="B223" s="251" t="s">
        <v>245</v>
      </c>
      <c r="C223" s="252"/>
      <c r="D223" s="253" t="s">
        <v>246</v>
      </c>
      <c r="E223" s="231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2"/>
      <c r="AP223" s="232"/>
      <c r="AQ223" s="232"/>
      <c r="AR223" s="232"/>
      <c r="AS223" s="250"/>
    </row>
    <row r="224" spans="1:45">
      <c r="B224" s="254"/>
      <c r="C224" s="246"/>
      <c r="D224" s="255"/>
      <c r="AS224" s="250"/>
    </row>
    <row r="225" spans="1:45" ht="15">
      <c r="B225" s="225" t="s">
        <v>322</v>
      </c>
      <c r="AS225" s="226" t="s">
        <v>147</v>
      </c>
    </row>
    <row r="226" spans="1:45" ht="15">
      <c r="A226" s="256" t="s">
        <v>15</v>
      </c>
      <c r="B226" s="228" t="s">
        <v>113</v>
      </c>
      <c r="C226" s="229" t="s">
        <v>114</v>
      </c>
      <c r="D226" s="230" t="s">
        <v>128</v>
      </c>
      <c r="E226" s="231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26">
        <v>1</v>
      </c>
    </row>
    <row r="227" spans="1:45">
      <c r="A227" s="237"/>
      <c r="B227" s="234" t="s">
        <v>129</v>
      </c>
      <c r="C227" s="235" t="s">
        <v>129</v>
      </c>
      <c r="D227" s="236" t="s">
        <v>130</v>
      </c>
      <c r="E227" s="231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26" t="s">
        <v>3</v>
      </c>
    </row>
    <row r="228" spans="1:45">
      <c r="A228" s="237"/>
      <c r="B228" s="234"/>
      <c r="C228" s="235"/>
      <c r="D228" s="238" t="s">
        <v>297</v>
      </c>
      <c r="E228" s="231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26">
        <v>1</v>
      </c>
    </row>
    <row r="229" spans="1:45">
      <c r="A229" s="237"/>
      <c r="B229" s="234"/>
      <c r="C229" s="235"/>
      <c r="D229" s="239"/>
      <c r="E229" s="231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  <c r="AG229" s="232"/>
      <c r="AH229" s="232"/>
      <c r="AI229" s="232"/>
      <c r="AJ229" s="232"/>
      <c r="AK229" s="232"/>
      <c r="AL229" s="232"/>
      <c r="AM229" s="232"/>
      <c r="AN229" s="232"/>
      <c r="AO229" s="232"/>
      <c r="AP229" s="232"/>
      <c r="AQ229" s="232"/>
      <c r="AR229" s="232"/>
      <c r="AS229" s="226">
        <v>1</v>
      </c>
    </row>
    <row r="230" spans="1:45">
      <c r="A230" s="237"/>
      <c r="B230" s="228">
        <v>1</v>
      </c>
      <c r="C230" s="240">
        <v>1</v>
      </c>
      <c r="D230" s="270">
        <v>20</v>
      </c>
      <c r="E230" s="271"/>
      <c r="F230" s="272"/>
      <c r="G230" s="272"/>
      <c r="H230" s="272"/>
      <c r="I230" s="272"/>
      <c r="J230" s="272"/>
      <c r="K230" s="272"/>
      <c r="L230" s="272"/>
      <c r="M230" s="272"/>
      <c r="N230" s="272"/>
      <c r="O230" s="272"/>
      <c r="P230" s="272"/>
      <c r="Q230" s="272"/>
      <c r="R230" s="272"/>
      <c r="S230" s="272"/>
      <c r="T230" s="272"/>
      <c r="U230" s="272"/>
      <c r="V230" s="272"/>
      <c r="W230" s="272"/>
      <c r="X230" s="272"/>
      <c r="Y230" s="272"/>
      <c r="Z230" s="272"/>
      <c r="AA230" s="272"/>
      <c r="AB230" s="272"/>
      <c r="AC230" s="272"/>
      <c r="AD230" s="272"/>
      <c r="AE230" s="272"/>
      <c r="AF230" s="272"/>
      <c r="AG230" s="272"/>
      <c r="AH230" s="272"/>
      <c r="AI230" s="272"/>
      <c r="AJ230" s="272"/>
      <c r="AK230" s="272"/>
      <c r="AL230" s="272"/>
      <c r="AM230" s="272"/>
      <c r="AN230" s="272"/>
      <c r="AO230" s="272"/>
      <c r="AP230" s="272"/>
      <c r="AQ230" s="272"/>
      <c r="AR230" s="272"/>
      <c r="AS230" s="273">
        <v>1</v>
      </c>
    </row>
    <row r="231" spans="1:45">
      <c r="A231" s="237"/>
      <c r="B231" s="234">
        <v>1</v>
      </c>
      <c r="C231" s="235">
        <v>2</v>
      </c>
      <c r="D231" s="274" t="s">
        <v>299</v>
      </c>
      <c r="E231" s="271"/>
      <c r="F231" s="272"/>
      <c r="G231" s="272"/>
      <c r="H231" s="272"/>
      <c r="I231" s="272"/>
      <c r="J231" s="272"/>
      <c r="K231" s="272"/>
      <c r="L231" s="272"/>
      <c r="M231" s="272"/>
      <c r="N231" s="272"/>
      <c r="O231" s="272"/>
      <c r="P231" s="272"/>
      <c r="Q231" s="272"/>
      <c r="R231" s="272"/>
      <c r="S231" s="272"/>
      <c r="T231" s="272"/>
      <c r="U231" s="272"/>
      <c r="V231" s="272"/>
      <c r="W231" s="272"/>
      <c r="X231" s="272"/>
      <c r="Y231" s="272"/>
      <c r="Z231" s="272"/>
      <c r="AA231" s="272"/>
      <c r="AB231" s="272"/>
      <c r="AC231" s="272"/>
      <c r="AD231" s="272"/>
      <c r="AE231" s="272"/>
      <c r="AF231" s="272"/>
      <c r="AG231" s="272"/>
      <c r="AH231" s="272"/>
      <c r="AI231" s="272"/>
      <c r="AJ231" s="272"/>
      <c r="AK231" s="272"/>
      <c r="AL231" s="272"/>
      <c r="AM231" s="272"/>
      <c r="AN231" s="272"/>
      <c r="AO231" s="272"/>
      <c r="AP231" s="272"/>
      <c r="AQ231" s="272"/>
      <c r="AR231" s="272"/>
      <c r="AS231" s="273">
        <v>1</v>
      </c>
    </row>
    <row r="232" spans="1:45">
      <c r="A232" s="237"/>
      <c r="B232" s="246" t="s">
        <v>142</v>
      </c>
      <c r="C232" s="247"/>
      <c r="D232" s="275">
        <v>20</v>
      </c>
      <c r="E232" s="271"/>
      <c r="F232" s="272"/>
      <c r="G232" s="272"/>
      <c r="H232" s="272"/>
      <c r="I232" s="272"/>
      <c r="J232" s="272"/>
      <c r="K232" s="272"/>
      <c r="L232" s="272"/>
      <c r="M232" s="272"/>
      <c r="N232" s="272"/>
      <c r="O232" s="272"/>
      <c r="P232" s="272"/>
      <c r="Q232" s="272"/>
      <c r="R232" s="272"/>
      <c r="S232" s="272"/>
      <c r="T232" s="272"/>
      <c r="U232" s="272"/>
      <c r="V232" s="272"/>
      <c r="W232" s="272"/>
      <c r="X232" s="272"/>
      <c r="Y232" s="272"/>
      <c r="Z232" s="272"/>
      <c r="AA232" s="272"/>
      <c r="AB232" s="272"/>
      <c r="AC232" s="272"/>
      <c r="AD232" s="272"/>
      <c r="AE232" s="272"/>
      <c r="AF232" s="272"/>
      <c r="AG232" s="272"/>
      <c r="AH232" s="272"/>
      <c r="AI232" s="272"/>
      <c r="AJ232" s="272"/>
      <c r="AK232" s="272"/>
      <c r="AL232" s="272"/>
      <c r="AM232" s="272"/>
      <c r="AN232" s="272"/>
      <c r="AO232" s="272"/>
      <c r="AP232" s="272"/>
      <c r="AQ232" s="272"/>
      <c r="AR232" s="272"/>
      <c r="AS232" s="273">
        <v>16</v>
      </c>
    </row>
    <row r="233" spans="1:45">
      <c r="A233" s="237"/>
      <c r="B233" s="232" t="s">
        <v>143</v>
      </c>
      <c r="C233" s="237"/>
      <c r="D233" s="276">
        <v>20</v>
      </c>
      <c r="E233" s="271"/>
      <c r="F233" s="272"/>
      <c r="G233" s="272"/>
      <c r="H233" s="272"/>
      <c r="I233" s="272"/>
      <c r="J233" s="272"/>
      <c r="K233" s="272"/>
      <c r="L233" s="272"/>
      <c r="M233" s="272"/>
      <c r="N233" s="272"/>
      <c r="O233" s="272"/>
      <c r="P233" s="272"/>
      <c r="Q233" s="272"/>
      <c r="R233" s="272"/>
      <c r="S233" s="272"/>
      <c r="T233" s="272"/>
      <c r="U233" s="272"/>
      <c r="V233" s="272"/>
      <c r="W233" s="272"/>
      <c r="X233" s="272"/>
      <c r="Y233" s="272"/>
      <c r="Z233" s="272"/>
      <c r="AA233" s="272"/>
      <c r="AB233" s="272"/>
      <c r="AC233" s="272"/>
      <c r="AD233" s="272"/>
      <c r="AE233" s="272"/>
      <c r="AF233" s="272"/>
      <c r="AG233" s="272"/>
      <c r="AH233" s="272"/>
      <c r="AI233" s="272"/>
      <c r="AJ233" s="272"/>
      <c r="AK233" s="272"/>
      <c r="AL233" s="272"/>
      <c r="AM233" s="272"/>
      <c r="AN233" s="272"/>
      <c r="AO233" s="272"/>
      <c r="AP233" s="272"/>
      <c r="AQ233" s="272"/>
      <c r="AR233" s="272"/>
      <c r="AS233" s="273">
        <v>12.5</v>
      </c>
    </row>
    <row r="234" spans="1:45">
      <c r="A234" s="237"/>
      <c r="B234" s="232" t="s">
        <v>144</v>
      </c>
      <c r="C234" s="237"/>
      <c r="D234" s="276" t="s">
        <v>237</v>
      </c>
      <c r="E234" s="271"/>
      <c r="F234" s="272"/>
      <c r="G234" s="272"/>
      <c r="H234" s="272"/>
      <c r="I234" s="272"/>
      <c r="J234" s="272"/>
      <c r="K234" s="272"/>
      <c r="L234" s="272"/>
      <c r="M234" s="272"/>
      <c r="N234" s="272"/>
      <c r="O234" s="272"/>
      <c r="P234" s="272"/>
      <c r="Q234" s="272"/>
      <c r="R234" s="272"/>
      <c r="S234" s="272"/>
      <c r="T234" s="272"/>
      <c r="U234" s="272"/>
      <c r="V234" s="272"/>
      <c r="W234" s="272"/>
      <c r="X234" s="272"/>
      <c r="Y234" s="272"/>
      <c r="Z234" s="272"/>
      <c r="AA234" s="272"/>
      <c r="AB234" s="272"/>
      <c r="AC234" s="272"/>
      <c r="AD234" s="272"/>
      <c r="AE234" s="272"/>
      <c r="AF234" s="272"/>
      <c r="AG234" s="272"/>
      <c r="AH234" s="272"/>
      <c r="AI234" s="272"/>
      <c r="AJ234" s="272"/>
      <c r="AK234" s="272"/>
      <c r="AL234" s="272"/>
      <c r="AM234" s="272"/>
      <c r="AN234" s="272"/>
      <c r="AO234" s="272"/>
      <c r="AP234" s="272"/>
      <c r="AQ234" s="272"/>
      <c r="AR234" s="272"/>
      <c r="AS234" s="273">
        <v>27</v>
      </c>
    </row>
    <row r="235" spans="1:45">
      <c r="A235" s="237"/>
      <c r="B235" s="232" t="s">
        <v>93</v>
      </c>
      <c r="C235" s="237"/>
      <c r="D235" s="101" t="s">
        <v>237</v>
      </c>
      <c r="E235" s="231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  <c r="AH235" s="232"/>
      <c r="AI235" s="232"/>
      <c r="AJ235" s="232"/>
      <c r="AK235" s="232"/>
      <c r="AL235" s="232"/>
      <c r="AM235" s="232"/>
      <c r="AN235" s="232"/>
      <c r="AO235" s="232"/>
      <c r="AP235" s="232"/>
      <c r="AQ235" s="232"/>
      <c r="AR235" s="232"/>
      <c r="AS235" s="250"/>
    </row>
    <row r="236" spans="1:45">
      <c r="A236" s="237"/>
      <c r="B236" s="232" t="s">
        <v>145</v>
      </c>
      <c r="C236" s="237"/>
      <c r="D236" s="101">
        <v>0.60000000000000009</v>
      </c>
      <c r="E236" s="231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U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F236" s="232"/>
      <c r="AG236" s="232"/>
      <c r="AH236" s="232"/>
      <c r="AI236" s="232"/>
      <c r="AJ236" s="232"/>
      <c r="AK236" s="232"/>
      <c r="AL236" s="232"/>
      <c r="AM236" s="232"/>
      <c r="AN236" s="232"/>
      <c r="AO236" s="232"/>
      <c r="AP236" s="232"/>
      <c r="AQ236" s="232"/>
      <c r="AR236" s="232"/>
      <c r="AS236" s="250"/>
    </row>
    <row r="237" spans="1:45">
      <c r="A237" s="237"/>
      <c r="B237" s="251" t="s">
        <v>245</v>
      </c>
      <c r="C237" s="252"/>
      <c r="D237" s="253" t="s">
        <v>246</v>
      </c>
      <c r="E237" s="231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  <c r="AH237" s="232"/>
      <c r="AI237" s="232"/>
      <c r="AJ237" s="232"/>
      <c r="AK237" s="232"/>
      <c r="AL237" s="232"/>
      <c r="AM237" s="232"/>
      <c r="AN237" s="232"/>
      <c r="AO237" s="232"/>
      <c r="AP237" s="232"/>
      <c r="AQ237" s="232"/>
      <c r="AR237" s="232"/>
      <c r="AS237" s="250"/>
    </row>
    <row r="238" spans="1:45">
      <c r="B238" s="254"/>
      <c r="C238" s="246"/>
      <c r="D238" s="255"/>
      <c r="AS238" s="250"/>
    </row>
    <row r="239" spans="1:45" ht="19.5">
      <c r="B239" s="225" t="s">
        <v>323</v>
      </c>
      <c r="AS239" s="226" t="s">
        <v>147</v>
      </c>
    </row>
    <row r="240" spans="1:45" ht="19.5">
      <c r="A240" s="256" t="s">
        <v>324</v>
      </c>
      <c r="B240" s="228" t="s">
        <v>113</v>
      </c>
      <c r="C240" s="229" t="s">
        <v>114</v>
      </c>
      <c r="D240" s="230" t="s">
        <v>128</v>
      </c>
      <c r="E240" s="231"/>
      <c r="F240" s="232"/>
      <c r="G240" s="232"/>
      <c r="H240" s="232"/>
      <c r="I240" s="232"/>
      <c r="J240" s="232"/>
      <c r="K240" s="232"/>
      <c r="L240" s="232"/>
      <c r="M240" s="232"/>
      <c r="N240" s="232"/>
      <c r="O240" s="232"/>
      <c r="P240" s="232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  <c r="AF240" s="232"/>
      <c r="AG240" s="232"/>
      <c r="AH240" s="232"/>
      <c r="AI240" s="232"/>
      <c r="AJ240" s="232"/>
      <c r="AK240" s="232"/>
      <c r="AL240" s="232"/>
      <c r="AM240" s="232"/>
      <c r="AN240" s="232"/>
      <c r="AO240" s="232"/>
      <c r="AP240" s="232"/>
      <c r="AQ240" s="232"/>
      <c r="AR240" s="232"/>
      <c r="AS240" s="226">
        <v>1</v>
      </c>
    </row>
    <row r="241" spans="1:45">
      <c r="A241" s="237"/>
      <c r="B241" s="234" t="s">
        <v>129</v>
      </c>
      <c r="C241" s="235" t="s">
        <v>129</v>
      </c>
      <c r="D241" s="236" t="s">
        <v>130</v>
      </c>
      <c r="E241" s="231"/>
      <c r="F241" s="232"/>
      <c r="G241" s="232"/>
      <c r="H241" s="232"/>
      <c r="I241" s="232"/>
      <c r="J241" s="232"/>
      <c r="K241" s="232"/>
      <c r="L241" s="232"/>
      <c r="M241" s="232"/>
      <c r="N241" s="232"/>
      <c r="O241" s="232"/>
      <c r="P241" s="232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  <c r="AF241" s="232"/>
      <c r="AG241" s="232"/>
      <c r="AH241" s="232"/>
      <c r="AI241" s="232"/>
      <c r="AJ241" s="232"/>
      <c r="AK241" s="232"/>
      <c r="AL241" s="232"/>
      <c r="AM241" s="232"/>
      <c r="AN241" s="232"/>
      <c r="AO241" s="232"/>
      <c r="AP241" s="232"/>
      <c r="AQ241" s="232"/>
      <c r="AR241" s="232"/>
      <c r="AS241" s="226" t="s">
        <v>1</v>
      </c>
    </row>
    <row r="242" spans="1:45">
      <c r="A242" s="237"/>
      <c r="B242" s="234"/>
      <c r="C242" s="235"/>
      <c r="D242" s="238" t="s">
        <v>297</v>
      </c>
      <c r="E242" s="231"/>
      <c r="F242" s="232"/>
      <c r="G242" s="232"/>
      <c r="H242" s="232"/>
      <c r="I242" s="232"/>
      <c r="J242" s="232"/>
      <c r="K242" s="232"/>
      <c r="L242" s="232"/>
      <c r="M242" s="232"/>
      <c r="N242" s="232"/>
      <c r="O242" s="232"/>
      <c r="P242" s="232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  <c r="AF242" s="232"/>
      <c r="AG242" s="232"/>
      <c r="AH242" s="232"/>
      <c r="AI242" s="232"/>
      <c r="AJ242" s="232"/>
      <c r="AK242" s="232"/>
      <c r="AL242" s="232"/>
      <c r="AM242" s="232"/>
      <c r="AN242" s="232"/>
      <c r="AO242" s="232"/>
      <c r="AP242" s="232"/>
      <c r="AQ242" s="232"/>
      <c r="AR242" s="232"/>
      <c r="AS242" s="226">
        <v>3</v>
      </c>
    </row>
    <row r="243" spans="1:45">
      <c r="A243" s="237"/>
      <c r="B243" s="234"/>
      <c r="C243" s="235"/>
      <c r="D243" s="239"/>
      <c r="E243" s="231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  <c r="AF243" s="232"/>
      <c r="AG243" s="232"/>
      <c r="AH243" s="232"/>
      <c r="AI243" s="232"/>
      <c r="AJ243" s="232"/>
      <c r="AK243" s="232"/>
      <c r="AL243" s="232"/>
      <c r="AM243" s="232"/>
      <c r="AN243" s="232"/>
      <c r="AO243" s="232"/>
      <c r="AP243" s="232"/>
      <c r="AQ243" s="232"/>
      <c r="AR243" s="232"/>
      <c r="AS243" s="226">
        <v>3</v>
      </c>
    </row>
    <row r="244" spans="1:45">
      <c r="A244" s="237"/>
      <c r="B244" s="228">
        <v>1</v>
      </c>
      <c r="C244" s="240">
        <v>1</v>
      </c>
      <c r="D244" s="277">
        <v>3.4000000000000002E-2</v>
      </c>
      <c r="E244" s="242"/>
      <c r="F244" s="243"/>
      <c r="G244" s="243"/>
      <c r="H244" s="243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  <c r="AJ244" s="243"/>
      <c r="AK244" s="243"/>
      <c r="AL244" s="243"/>
      <c r="AM244" s="243"/>
      <c r="AN244" s="243"/>
      <c r="AO244" s="243"/>
      <c r="AP244" s="243"/>
      <c r="AQ244" s="243"/>
      <c r="AR244" s="243"/>
      <c r="AS244" s="244">
        <v>1</v>
      </c>
    </row>
    <row r="245" spans="1:45">
      <c r="A245" s="237"/>
      <c r="B245" s="234">
        <v>1</v>
      </c>
      <c r="C245" s="235">
        <v>2</v>
      </c>
      <c r="D245" s="278">
        <v>3.5000000000000003E-2</v>
      </c>
      <c r="E245" s="242"/>
      <c r="F245" s="243"/>
      <c r="G245" s="243"/>
      <c r="H245" s="243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  <c r="AJ245" s="243"/>
      <c r="AK245" s="243"/>
      <c r="AL245" s="243"/>
      <c r="AM245" s="243"/>
      <c r="AN245" s="243"/>
      <c r="AO245" s="243"/>
      <c r="AP245" s="243"/>
      <c r="AQ245" s="243"/>
      <c r="AR245" s="243"/>
      <c r="AS245" s="244">
        <v>22</v>
      </c>
    </row>
    <row r="246" spans="1:45">
      <c r="A246" s="237"/>
      <c r="B246" s="246" t="s">
        <v>142</v>
      </c>
      <c r="C246" s="247"/>
      <c r="D246" s="248">
        <v>3.4500000000000003E-2</v>
      </c>
      <c r="E246" s="242"/>
      <c r="F246" s="243"/>
      <c r="G246" s="243"/>
      <c r="H246" s="243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  <c r="AJ246" s="243"/>
      <c r="AK246" s="243"/>
      <c r="AL246" s="243"/>
      <c r="AM246" s="243"/>
      <c r="AN246" s="243"/>
      <c r="AO246" s="243"/>
      <c r="AP246" s="243"/>
      <c r="AQ246" s="243"/>
      <c r="AR246" s="243"/>
      <c r="AS246" s="244">
        <v>16</v>
      </c>
    </row>
    <row r="247" spans="1:45">
      <c r="A247" s="237"/>
      <c r="B247" s="232" t="s">
        <v>143</v>
      </c>
      <c r="C247" s="237"/>
      <c r="D247" s="249">
        <v>3.4500000000000003E-2</v>
      </c>
      <c r="E247" s="242"/>
      <c r="F247" s="243"/>
      <c r="G247" s="243"/>
      <c r="H247" s="243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  <c r="AJ247" s="243"/>
      <c r="AK247" s="243"/>
      <c r="AL247" s="243"/>
      <c r="AM247" s="243"/>
      <c r="AN247" s="243"/>
      <c r="AO247" s="243"/>
      <c r="AP247" s="243"/>
      <c r="AQ247" s="243"/>
      <c r="AR247" s="243"/>
      <c r="AS247" s="244">
        <v>3.4500000000000003E-2</v>
      </c>
    </row>
    <row r="248" spans="1:45">
      <c r="A248" s="237"/>
      <c r="B248" s="232" t="s">
        <v>144</v>
      </c>
      <c r="C248" s="237"/>
      <c r="D248" s="249">
        <v>7.0710678118654816E-4</v>
      </c>
      <c r="E248" s="242"/>
      <c r="F248" s="243"/>
      <c r="G248" s="243"/>
      <c r="H248" s="243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  <c r="AJ248" s="243"/>
      <c r="AK248" s="243"/>
      <c r="AL248" s="243"/>
      <c r="AM248" s="243"/>
      <c r="AN248" s="243"/>
      <c r="AO248" s="243"/>
      <c r="AP248" s="243"/>
      <c r="AQ248" s="243"/>
      <c r="AR248" s="243"/>
      <c r="AS248" s="244">
        <v>28</v>
      </c>
    </row>
    <row r="249" spans="1:45">
      <c r="A249" s="237"/>
      <c r="B249" s="232" t="s">
        <v>93</v>
      </c>
      <c r="C249" s="237"/>
      <c r="D249" s="101">
        <v>2.0495848730044872E-2</v>
      </c>
      <c r="E249" s="231"/>
      <c r="F249" s="232"/>
      <c r="G249" s="232"/>
      <c r="H249" s="232"/>
      <c r="I249" s="232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F249" s="232"/>
      <c r="AG249" s="232"/>
      <c r="AH249" s="232"/>
      <c r="AI249" s="232"/>
      <c r="AJ249" s="232"/>
      <c r="AK249" s="232"/>
      <c r="AL249" s="232"/>
      <c r="AM249" s="232"/>
      <c r="AN249" s="232"/>
      <c r="AO249" s="232"/>
      <c r="AP249" s="232"/>
      <c r="AQ249" s="232"/>
      <c r="AR249" s="232"/>
      <c r="AS249" s="250"/>
    </row>
    <row r="250" spans="1:45">
      <c r="A250" s="237"/>
      <c r="B250" s="232" t="s">
        <v>145</v>
      </c>
      <c r="C250" s="237"/>
      <c r="D250" s="101">
        <v>0</v>
      </c>
      <c r="E250" s="231"/>
      <c r="F250" s="232"/>
      <c r="G250" s="232"/>
      <c r="H250" s="232"/>
      <c r="I250" s="232"/>
      <c r="J250" s="232"/>
      <c r="K250" s="232"/>
      <c r="L250" s="232"/>
      <c r="M250" s="232"/>
      <c r="N250" s="232"/>
      <c r="O250" s="232"/>
      <c r="P250" s="232"/>
      <c r="Q250" s="232"/>
      <c r="R250" s="232"/>
      <c r="S250" s="232"/>
      <c r="T250" s="232"/>
      <c r="U250" s="232"/>
      <c r="V250" s="232"/>
      <c r="W250" s="232"/>
      <c r="X250" s="232"/>
      <c r="Y250" s="232"/>
      <c r="Z250" s="232"/>
      <c r="AA250" s="232"/>
      <c r="AB250" s="232"/>
      <c r="AC250" s="232"/>
      <c r="AD250" s="232"/>
      <c r="AE250" s="232"/>
      <c r="AF250" s="232"/>
      <c r="AG250" s="232"/>
      <c r="AH250" s="232"/>
      <c r="AI250" s="232"/>
      <c r="AJ250" s="232"/>
      <c r="AK250" s="232"/>
      <c r="AL250" s="232"/>
      <c r="AM250" s="232"/>
      <c r="AN250" s="232"/>
      <c r="AO250" s="232"/>
      <c r="AP250" s="232"/>
      <c r="AQ250" s="232"/>
      <c r="AR250" s="232"/>
      <c r="AS250" s="250"/>
    </row>
    <row r="251" spans="1:45">
      <c r="A251" s="237"/>
      <c r="B251" s="251" t="s">
        <v>245</v>
      </c>
      <c r="C251" s="252"/>
      <c r="D251" s="253" t="s">
        <v>246</v>
      </c>
      <c r="E251" s="231"/>
      <c r="F251" s="232"/>
      <c r="G251" s="232"/>
      <c r="H251" s="232"/>
      <c r="I251" s="232"/>
      <c r="J251" s="232"/>
      <c r="K251" s="232"/>
      <c r="L251" s="232"/>
      <c r="M251" s="232"/>
      <c r="N251" s="232"/>
      <c r="O251" s="232"/>
      <c r="P251" s="232"/>
      <c r="Q251" s="232"/>
      <c r="R251" s="232"/>
      <c r="S251" s="232"/>
      <c r="T251" s="232"/>
      <c r="U251" s="232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  <c r="AF251" s="232"/>
      <c r="AG251" s="232"/>
      <c r="AH251" s="232"/>
      <c r="AI251" s="232"/>
      <c r="AJ251" s="232"/>
      <c r="AK251" s="232"/>
      <c r="AL251" s="232"/>
      <c r="AM251" s="232"/>
      <c r="AN251" s="232"/>
      <c r="AO251" s="232"/>
      <c r="AP251" s="232"/>
      <c r="AQ251" s="232"/>
      <c r="AR251" s="232"/>
      <c r="AS251" s="250"/>
    </row>
    <row r="252" spans="1:45">
      <c r="B252" s="254"/>
      <c r="C252" s="246"/>
      <c r="D252" s="255"/>
      <c r="AS252" s="250"/>
    </row>
    <row r="253" spans="1:45" ht="19.5">
      <c r="B253" s="225" t="s">
        <v>325</v>
      </c>
      <c r="AS253" s="226" t="s">
        <v>147</v>
      </c>
    </row>
    <row r="254" spans="1:45" ht="19.5">
      <c r="A254" s="256" t="s">
        <v>326</v>
      </c>
      <c r="B254" s="228" t="s">
        <v>113</v>
      </c>
      <c r="C254" s="229" t="s">
        <v>114</v>
      </c>
      <c r="D254" s="230" t="s">
        <v>128</v>
      </c>
      <c r="E254" s="231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  <c r="AG254" s="232"/>
      <c r="AH254" s="232"/>
      <c r="AI254" s="232"/>
      <c r="AJ254" s="232"/>
      <c r="AK254" s="232"/>
      <c r="AL254" s="232"/>
      <c r="AM254" s="232"/>
      <c r="AN254" s="232"/>
      <c r="AO254" s="232"/>
      <c r="AP254" s="232"/>
      <c r="AQ254" s="232"/>
      <c r="AR254" s="232"/>
      <c r="AS254" s="226">
        <v>1</v>
      </c>
    </row>
    <row r="255" spans="1:45">
      <c r="A255" s="237"/>
      <c r="B255" s="234" t="s">
        <v>129</v>
      </c>
      <c r="C255" s="235" t="s">
        <v>129</v>
      </c>
      <c r="D255" s="236" t="s">
        <v>130</v>
      </c>
      <c r="E255" s="231"/>
      <c r="F255" s="232"/>
      <c r="G255" s="232"/>
      <c r="H255" s="232"/>
      <c r="I255" s="232"/>
      <c r="J255" s="232"/>
      <c r="K255" s="232"/>
      <c r="L255" s="232"/>
      <c r="M255" s="232"/>
      <c r="N255" s="232"/>
      <c r="O255" s="232"/>
      <c r="P255" s="232"/>
      <c r="Q255" s="232"/>
      <c r="R255" s="232"/>
      <c r="S255" s="232"/>
      <c r="T255" s="232"/>
      <c r="U255" s="232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  <c r="AF255" s="232"/>
      <c r="AG255" s="232"/>
      <c r="AH255" s="232"/>
      <c r="AI255" s="232"/>
      <c r="AJ255" s="232"/>
      <c r="AK255" s="232"/>
      <c r="AL255" s="232"/>
      <c r="AM255" s="232"/>
      <c r="AN255" s="232"/>
      <c r="AO255" s="232"/>
      <c r="AP255" s="232"/>
      <c r="AQ255" s="232"/>
      <c r="AR255" s="232"/>
      <c r="AS255" s="226" t="s">
        <v>1</v>
      </c>
    </row>
    <row r="256" spans="1:45">
      <c r="A256" s="237"/>
      <c r="B256" s="234"/>
      <c r="C256" s="235"/>
      <c r="D256" s="238" t="s">
        <v>297</v>
      </c>
      <c r="E256" s="231"/>
      <c r="F256" s="232"/>
      <c r="G256" s="232"/>
      <c r="H256" s="232"/>
      <c r="I256" s="232"/>
      <c r="J256" s="232"/>
      <c r="K256" s="232"/>
      <c r="L256" s="232"/>
      <c r="M256" s="232"/>
      <c r="N256" s="232"/>
      <c r="O256" s="232"/>
      <c r="P256" s="232"/>
      <c r="Q256" s="232"/>
      <c r="R256" s="232"/>
      <c r="S256" s="232"/>
      <c r="T256" s="232"/>
      <c r="U256" s="232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  <c r="AF256" s="232"/>
      <c r="AG256" s="232"/>
      <c r="AH256" s="232"/>
      <c r="AI256" s="232"/>
      <c r="AJ256" s="232"/>
      <c r="AK256" s="232"/>
      <c r="AL256" s="232"/>
      <c r="AM256" s="232"/>
      <c r="AN256" s="232"/>
      <c r="AO256" s="232"/>
      <c r="AP256" s="232"/>
      <c r="AQ256" s="232"/>
      <c r="AR256" s="232"/>
      <c r="AS256" s="226">
        <v>2</v>
      </c>
    </row>
    <row r="257" spans="1:45">
      <c r="A257" s="237"/>
      <c r="B257" s="234"/>
      <c r="C257" s="235"/>
      <c r="D257" s="239"/>
      <c r="E257" s="231"/>
      <c r="F257" s="232"/>
      <c r="G257" s="232"/>
      <c r="H257" s="232"/>
      <c r="I257" s="232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  <c r="AA257" s="232"/>
      <c r="AB257" s="232"/>
      <c r="AC257" s="232"/>
      <c r="AD257" s="232"/>
      <c r="AE257" s="232"/>
      <c r="AF257" s="232"/>
      <c r="AG257" s="232"/>
      <c r="AH257" s="232"/>
      <c r="AI257" s="232"/>
      <c r="AJ257" s="232"/>
      <c r="AK257" s="232"/>
      <c r="AL257" s="232"/>
      <c r="AM257" s="232"/>
      <c r="AN257" s="232"/>
      <c r="AO257" s="232"/>
      <c r="AP257" s="232"/>
      <c r="AQ257" s="232"/>
      <c r="AR257" s="232"/>
      <c r="AS257" s="226">
        <v>2</v>
      </c>
    </row>
    <row r="258" spans="1:45">
      <c r="A258" s="237"/>
      <c r="B258" s="228">
        <v>1</v>
      </c>
      <c r="C258" s="240">
        <v>1</v>
      </c>
      <c r="D258" s="257">
        <v>1.8089999999999999</v>
      </c>
      <c r="E258" s="231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  <c r="AH258" s="232"/>
      <c r="AI258" s="232"/>
      <c r="AJ258" s="232"/>
      <c r="AK258" s="232"/>
      <c r="AL258" s="232"/>
      <c r="AM258" s="232"/>
      <c r="AN258" s="232"/>
      <c r="AO258" s="232"/>
      <c r="AP258" s="232"/>
      <c r="AQ258" s="232"/>
      <c r="AR258" s="232"/>
      <c r="AS258" s="226">
        <v>1</v>
      </c>
    </row>
    <row r="259" spans="1:45">
      <c r="A259" s="237"/>
      <c r="B259" s="234">
        <v>1</v>
      </c>
      <c r="C259" s="235">
        <v>2</v>
      </c>
      <c r="D259" s="258">
        <v>1.804</v>
      </c>
      <c r="E259" s="231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  <c r="AH259" s="232"/>
      <c r="AI259" s="232"/>
      <c r="AJ259" s="232"/>
      <c r="AK259" s="232"/>
      <c r="AL259" s="232"/>
      <c r="AM259" s="232"/>
      <c r="AN259" s="232"/>
      <c r="AO259" s="232"/>
      <c r="AP259" s="232"/>
      <c r="AQ259" s="232"/>
      <c r="AR259" s="232"/>
      <c r="AS259" s="226">
        <v>23</v>
      </c>
    </row>
    <row r="260" spans="1:45">
      <c r="A260" s="237"/>
      <c r="B260" s="246" t="s">
        <v>142</v>
      </c>
      <c r="C260" s="247"/>
      <c r="D260" s="259">
        <v>1.8065</v>
      </c>
      <c r="E260" s="231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  <c r="AH260" s="232"/>
      <c r="AI260" s="232"/>
      <c r="AJ260" s="232"/>
      <c r="AK260" s="232"/>
      <c r="AL260" s="232"/>
      <c r="AM260" s="232"/>
      <c r="AN260" s="232"/>
      <c r="AO260" s="232"/>
      <c r="AP260" s="232"/>
      <c r="AQ260" s="232"/>
      <c r="AR260" s="232"/>
      <c r="AS260" s="226">
        <v>16</v>
      </c>
    </row>
    <row r="261" spans="1:45">
      <c r="A261" s="237"/>
      <c r="B261" s="232" t="s">
        <v>143</v>
      </c>
      <c r="C261" s="237"/>
      <c r="D261" s="260">
        <v>1.8065</v>
      </c>
      <c r="E261" s="231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  <c r="AH261" s="232"/>
      <c r="AI261" s="232"/>
      <c r="AJ261" s="232"/>
      <c r="AK261" s="232"/>
      <c r="AL261" s="232"/>
      <c r="AM261" s="232"/>
      <c r="AN261" s="232"/>
      <c r="AO261" s="232"/>
      <c r="AP261" s="232"/>
      <c r="AQ261" s="232"/>
      <c r="AR261" s="232"/>
      <c r="AS261" s="226">
        <v>1.8065</v>
      </c>
    </row>
    <row r="262" spans="1:45">
      <c r="A262" s="237"/>
      <c r="B262" s="232" t="s">
        <v>144</v>
      </c>
      <c r="C262" s="237"/>
      <c r="D262" s="249">
        <v>3.5355339059326622E-3</v>
      </c>
      <c r="E262" s="231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  <c r="AH262" s="232"/>
      <c r="AI262" s="232"/>
      <c r="AJ262" s="232"/>
      <c r="AK262" s="232"/>
      <c r="AL262" s="232"/>
      <c r="AM262" s="232"/>
      <c r="AN262" s="232"/>
      <c r="AO262" s="232"/>
      <c r="AP262" s="232"/>
      <c r="AQ262" s="232"/>
      <c r="AR262" s="232"/>
      <c r="AS262" s="226">
        <v>29</v>
      </c>
    </row>
    <row r="263" spans="1:45">
      <c r="A263" s="237"/>
      <c r="B263" s="232" t="s">
        <v>93</v>
      </c>
      <c r="C263" s="237"/>
      <c r="D263" s="101">
        <v>1.9571181322627523E-3</v>
      </c>
      <c r="E263" s="231"/>
      <c r="F263" s="232"/>
      <c r="G263" s="232"/>
      <c r="H263" s="232"/>
      <c r="I263" s="232"/>
      <c r="J263" s="232"/>
      <c r="K263" s="232"/>
      <c r="L263" s="232"/>
      <c r="M263" s="232"/>
      <c r="N263" s="232"/>
      <c r="O263" s="232"/>
      <c r="P263" s="232"/>
      <c r="Q263" s="232"/>
      <c r="R263" s="232"/>
      <c r="S263" s="232"/>
      <c r="T263" s="232"/>
      <c r="U263" s="232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  <c r="AF263" s="232"/>
      <c r="AG263" s="232"/>
      <c r="AH263" s="232"/>
      <c r="AI263" s="232"/>
      <c r="AJ263" s="232"/>
      <c r="AK263" s="232"/>
      <c r="AL263" s="232"/>
      <c r="AM263" s="232"/>
      <c r="AN263" s="232"/>
      <c r="AO263" s="232"/>
      <c r="AP263" s="232"/>
      <c r="AQ263" s="232"/>
      <c r="AR263" s="232"/>
      <c r="AS263" s="250"/>
    </row>
    <row r="264" spans="1:45">
      <c r="A264" s="237"/>
      <c r="B264" s="232" t="s">
        <v>145</v>
      </c>
      <c r="C264" s="237"/>
      <c r="D264" s="101">
        <v>0</v>
      </c>
      <c r="E264" s="231"/>
      <c r="F264" s="232"/>
      <c r="G264" s="232"/>
      <c r="H264" s="232"/>
      <c r="I264" s="232"/>
      <c r="J264" s="232"/>
      <c r="K264" s="232"/>
      <c r="L264" s="232"/>
      <c r="M264" s="232"/>
      <c r="N264" s="232"/>
      <c r="O264" s="232"/>
      <c r="P264" s="232"/>
      <c r="Q264" s="232"/>
      <c r="R264" s="232"/>
      <c r="S264" s="232"/>
      <c r="T264" s="232"/>
      <c r="U264" s="232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  <c r="AF264" s="232"/>
      <c r="AG264" s="232"/>
      <c r="AH264" s="232"/>
      <c r="AI264" s="232"/>
      <c r="AJ264" s="232"/>
      <c r="AK264" s="232"/>
      <c r="AL264" s="232"/>
      <c r="AM264" s="232"/>
      <c r="AN264" s="232"/>
      <c r="AO264" s="232"/>
      <c r="AP264" s="232"/>
      <c r="AQ264" s="232"/>
      <c r="AR264" s="232"/>
      <c r="AS264" s="250"/>
    </row>
    <row r="265" spans="1:45">
      <c r="A265" s="237"/>
      <c r="B265" s="251" t="s">
        <v>245</v>
      </c>
      <c r="C265" s="252"/>
      <c r="D265" s="253" t="s">
        <v>246</v>
      </c>
      <c r="E265" s="231"/>
      <c r="F265" s="232"/>
      <c r="G265" s="232"/>
      <c r="H265" s="232"/>
      <c r="I265" s="232"/>
      <c r="J265" s="232"/>
      <c r="K265" s="232"/>
      <c r="L265" s="232"/>
      <c r="M265" s="232"/>
      <c r="N265" s="232"/>
      <c r="O265" s="232"/>
      <c r="P265" s="232"/>
      <c r="Q265" s="232"/>
      <c r="R265" s="232"/>
      <c r="S265" s="232"/>
      <c r="T265" s="232"/>
      <c r="U265" s="232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  <c r="AF265" s="232"/>
      <c r="AG265" s="232"/>
      <c r="AH265" s="232"/>
      <c r="AI265" s="232"/>
      <c r="AJ265" s="232"/>
      <c r="AK265" s="232"/>
      <c r="AL265" s="232"/>
      <c r="AM265" s="232"/>
      <c r="AN265" s="232"/>
      <c r="AO265" s="232"/>
      <c r="AP265" s="232"/>
      <c r="AQ265" s="232"/>
      <c r="AR265" s="232"/>
      <c r="AS265" s="250"/>
    </row>
    <row r="266" spans="1:45">
      <c r="B266" s="254"/>
      <c r="C266" s="246"/>
      <c r="D266" s="255"/>
      <c r="AS266" s="250"/>
    </row>
    <row r="267" spans="1:45" ht="15">
      <c r="B267" s="225" t="s">
        <v>327</v>
      </c>
      <c r="AS267" s="226" t="s">
        <v>147</v>
      </c>
    </row>
    <row r="268" spans="1:45" ht="15">
      <c r="A268" s="256" t="s">
        <v>32</v>
      </c>
      <c r="B268" s="228" t="s">
        <v>113</v>
      </c>
      <c r="C268" s="229" t="s">
        <v>114</v>
      </c>
      <c r="D268" s="230" t="s">
        <v>128</v>
      </c>
      <c r="E268" s="231"/>
      <c r="F268" s="232"/>
      <c r="G268" s="232"/>
      <c r="H268" s="232"/>
      <c r="I268" s="232"/>
      <c r="J268" s="232"/>
      <c r="K268" s="232"/>
      <c r="L268" s="232"/>
      <c r="M268" s="232"/>
      <c r="N268" s="232"/>
      <c r="O268" s="232"/>
      <c r="P268" s="232"/>
      <c r="Q268" s="232"/>
      <c r="R268" s="232"/>
      <c r="S268" s="232"/>
      <c r="T268" s="232"/>
      <c r="U268" s="232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  <c r="AF268" s="232"/>
      <c r="AG268" s="232"/>
      <c r="AH268" s="232"/>
      <c r="AI268" s="232"/>
      <c r="AJ268" s="232"/>
      <c r="AK268" s="232"/>
      <c r="AL268" s="232"/>
      <c r="AM268" s="232"/>
      <c r="AN268" s="232"/>
      <c r="AO268" s="232"/>
      <c r="AP268" s="232"/>
      <c r="AQ268" s="232"/>
      <c r="AR268" s="232"/>
      <c r="AS268" s="226">
        <v>1</v>
      </c>
    </row>
    <row r="269" spans="1:45">
      <c r="A269" s="237"/>
      <c r="B269" s="234" t="s">
        <v>129</v>
      </c>
      <c r="C269" s="235" t="s">
        <v>129</v>
      </c>
      <c r="D269" s="236" t="s">
        <v>130</v>
      </c>
      <c r="E269" s="231"/>
      <c r="F269" s="232"/>
      <c r="G269" s="232"/>
      <c r="H269" s="232"/>
      <c r="I269" s="232"/>
      <c r="J269" s="232"/>
      <c r="K269" s="232"/>
      <c r="L269" s="232"/>
      <c r="M269" s="232"/>
      <c r="N269" s="232"/>
      <c r="O269" s="232"/>
      <c r="P269" s="232"/>
      <c r="Q269" s="232"/>
      <c r="R269" s="232"/>
      <c r="S269" s="232"/>
      <c r="T269" s="232"/>
      <c r="U269" s="232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  <c r="AF269" s="232"/>
      <c r="AG269" s="232"/>
      <c r="AH269" s="232"/>
      <c r="AI269" s="232"/>
      <c r="AJ269" s="232"/>
      <c r="AK269" s="232"/>
      <c r="AL269" s="232"/>
      <c r="AM269" s="232"/>
      <c r="AN269" s="232"/>
      <c r="AO269" s="232"/>
      <c r="AP269" s="232"/>
      <c r="AQ269" s="232"/>
      <c r="AR269" s="232"/>
      <c r="AS269" s="226" t="s">
        <v>3</v>
      </c>
    </row>
    <row r="270" spans="1:45">
      <c r="A270" s="237"/>
      <c r="B270" s="234"/>
      <c r="C270" s="235"/>
      <c r="D270" s="238" t="s">
        <v>297</v>
      </c>
      <c r="E270" s="231"/>
      <c r="F270" s="232"/>
      <c r="G270" s="232"/>
      <c r="H270" s="232"/>
      <c r="I270" s="232"/>
      <c r="J270" s="232"/>
      <c r="K270" s="232"/>
      <c r="L270" s="232"/>
      <c r="M270" s="232"/>
      <c r="N270" s="232"/>
      <c r="O270" s="232"/>
      <c r="P270" s="232"/>
      <c r="Q270" s="232"/>
      <c r="R270" s="232"/>
      <c r="S270" s="232"/>
      <c r="T270" s="232"/>
      <c r="U270" s="232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  <c r="AF270" s="232"/>
      <c r="AG270" s="232"/>
      <c r="AH270" s="232"/>
      <c r="AI270" s="232"/>
      <c r="AJ270" s="232"/>
      <c r="AK270" s="232"/>
      <c r="AL270" s="232"/>
      <c r="AM270" s="232"/>
      <c r="AN270" s="232"/>
      <c r="AO270" s="232"/>
      <c r="AP270" s="232"/>
      <c r="AQ270" s="232"/>
      <c r="AR270" s="232"/>
      <c r="AS270" s="226">
        <v>1</v>
      </c>
    </row>
    <row r="271" spans="1:45">
      <c r="A271" s="237"/>
      <c r="B271" s="234"/>
      <c r="C271" s="235"/>
      <c r="D271" s="239"/>
      <c r="E271" s="231"/>
      <c r="F271" s="232"/>
      <c r="G271" s="232"/>
      <c r="H271" s="232"/>
      <c r="I271" s="232"/>
      <c r="J271" s="232"/>
      <c r="K271" s="232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F271" s="232"/>
      <c r="AG271" s="232"/>
      <c r="AH271" s="232"/>
      <c r="AI271" s="232"/>
      <c r="AJ271" s="232"/>
      <c r="AK271" s="232"/>
      <c r="AL271" s="232"/>
      <c r="AM271" s="232"/>
      <c r="AN271" s="232"/>
      <c r="AO271" s="232"/>
      <c r="AP271" s="232"/>
      <c r="AQ271" s="232"/>
      <c r="AR271" s="232"/>
      <c r="AS271" s="226">
        <v>1</v>
      </c>
    </row>
    <row r="272" spans="1:45">
      <c r="A272" s="237"/>
      <c r="B272" s="228">
        <v>1</v>
      </c>
      <c r="C272" s="240">
        <v>1</v>
      </c>
      <c r="D272" s="282" t="s">
        <v>299</v>
      </c>
      <c r="E272" s="271"/>
      <c r="F272" s="272"/>
      <c r="G272" s="272"/>
      <c r="H272" s="272"/>
      <c r="I272" s="272"/>
      <c r="J272" s="272"/>
      <c r="K272" s="272"/>
      <c r="L272" s="272"/>
      <c r="M272" s="272"/>
      <c r="N272" s="272"/>
      <c r="O272" s="272"/>
      <c r="P272" s="272"/>
      <c r="Q272" s="272"/>
      <c r="R272" s="272"/>
      <c r="S272" s="272"/>
      <c r="T272" s="272"/>
      <c r="U272" s="272"/>
      <c r="V272" s="272"/>
      <c r="W272" s="272"/>
      <c r="X272" s="272"/>
      <c r="Y272" s="272"/>
      <c r="Z272" s="272"/>
      <c r="AA272" s="272"/>
      <c r="AB272" s="272"/>
      <c r="AC272" s="272"/>
      <c r="AD272" s="272"/>
      <c r="AE272" s="272"/>
      <c r="AF272" s="272"/>
      <c r="AG272" s="272"/>
      <c r="AH272" s="272"/>
      <c r="AI272" s="272"/>
      <c r="AJ272" s="272"/>
      <c r="AK272" s="272"/>
      <c r="AL272" s="272"/>
      <c r="AM272" s="272"/>
      <c r="AN272" s="272"/>
      <c r="AO272" s="272"/>
      <c r="AP272" s="272"/>
      <c r="AQ272" s="272"/>
      <c r="AR272" s="272"/>
      <c r="AS272" s="273">
        <v>1</v>
      </c>
    </row>
    <row r="273" spans="1:45">
      <c r="A273" s="237"/>
      <c r="B273" s="234">
        <v>1</v>
      </c>
      <c r="C273" s="235">
        <v>2</v>
      </c>
      <c r="D273" s="283" t="s">
        <v>299</v>
      </c>
      <c r="E273" s="271"/>
      <c r="F273" s="272"/>
      <c r="G273" s="272"/>
      <c r="H273" s="272"/>
      <c r="I273" s="272"/>
      <c r="J273" s="272"/>
      <c r="K273" s="272"/>
      <c r="L273" s="272"/>
      <c r="M273" s="272"/>
      <c r="N273" s="272"/>
      <c r="O273" s="272"/>
      <c r="P273" s="272"/>
      <c r="Q273" s="272"/>
      <c r="R273" s="272"/>
      <c r="S273" s="272"/>
      <c r="T273" s="272"/>
      <c r="U273" s="272"/>
      <c r="V273" s="272"/>
      <c r="W273" s="272"/>
      <c r="X273" s="272"/>
      <c r="Y273" s="272"/>
      <c r="Z273" s="272"/>
      <c r="AA273" s="272"/>
      <c r="AB273" s="272"/>
      <c r="AC273" s="272"/>
      <c r="AD273" s="272"/>
      <c r="AE273" s="272"/>
      <c r="AF273" s="272"/>
      <c r="AG273" s="272"/>
      <c r="AH273" s="272"/>
      <c r="AI273" s="272"/>
      <c r="AJ273" s="272"/>
      <c r="AK273" s="272"/>
      <c r="AL273" s="272"/>
      <c r="AM273" s="272"/>
      <c r="AN273" s="272"/>
      <c r="AO273" s="272"/>
      <c r="AP273" s="272"/>
      <c r="AQ273" s="272"/>
      <c r="AR273" s="272"/>
      <c r="AS273" s="273">
        <v>10</v>
      </c>
    </row>
    <row r="274" spans="1:45">
      <c r="A274" s="237"/>
      <c r="B274" s="246" t="s">
        <v>142</v>
      </c>
      <c r="C274" s="247"/>
      <c r="D274" s="275" t="s">
        <v>237</v>
      </c>
      <c r="E274" s="271"/>
      <c r="F274" s="272"/>
      <c r="G274" s="272"/>
      <c r="H274" s="272"/>
      <c r="I274" s="272"/>
      <c r="J274" s="272"/>
      <c r="K274" s="272"/>
      <c r="L274" s="272"/>
      <c r="M274" s="272"/>
      <c r="N274" s="272"/>
      <c r="O274" s="272"/>
      <c r="P274" s="272"/>
      <c r="Q274" s="272"/>
      <c r="R274" s="272"/>
      <c r="S274" s="272"/>
      <c r="T274" s="272"/>
      <c r="U274" s="272"/>
      <c r="V274" s="272"/>
      <c r="W274" s="272"/>
      <c r="X274" s="272"/>
      <c r="Y274" s="272"/>
      <c r="Z274" s="272"/>
      <c r="AA274" s="272"/>
      <c r="AB274" s="272"/>
      <c r="AC274" s="272"/>
      <c r="AD274" s="272"/>
      <c r="AE274" s="272"/>
      <c r="AF274" s="272"/>
      <c r="AG274" s="272"/>
      <c r="AH274" s="272"/>
      <c r="AI274" s="272"/>
      <c r="AJ274" s="272"/>
      <c r="AK274" s="272"/>
      <c r="AL274" s="272"/>
      <c r="AM274" s="272"/>
      <c r="AN274" s="272"/>
      <c r="AO274" s="272"/>
      <c r="AP274" s="272"/>
      <c r="AQ274" s="272"/>
      <c r="AR274" s="272"/>
      <c r="AS274" s="273">
        <v>16</v>
      </c>
    </row>
    <row r="275" spans="1:45">
      <c r="A275" s="237"/>
      <c r="B275" s="232" t="s">
        <v>143</v>
      </c>
      <c r="C275" s="237"/>
      <c r="D275" s="276" t="s">
        <v>237</v>
      </c>
      <c r="E275" s="271"/>
      <c r="F275" s="272"/>
      <c r="G275" s="272"/>
      <c r="H275" s="272"/>
      <c r="I275" s="272"/>
      <c r="J275" s="272"/>
      <c r="K275" s="272"/>
      <c r="L275" s="272"/>
      <c r="M275" s="272"/>
      <c r="N275" s="272"/>
      <c r="O275" s="272"/>
      <c r="P275" s="272"/>
      <c r="Q275" s="272"/>
      <c r="R275" s="272"/>
      <c r="S275" s="272"/>
      <c r="T275" s="272"/>
      <c r="U275" s="272"/>
      <c r="V275" s="272"/>
      <c r="W275" s="272"/>
      <c r="X275" s="272"/>
      <c r="Y275" s="272"/>
      <c r="Z275" s="272"/>
      <c r="AA275" s="272"/>
      <c r="AB275" s="272"/>
      <c r="AC275" s="272"/>
      <c r="AD275" s="272"/>
      <c r="AE275" s="272"/>
      <c r="AF275" s="272"/>
      <c r="AG275" s="272"/>
      <c r="AH275" s="272"/>
      <c r="AI275" s="272"/>
      <c r="AJ275" s="272"/>
      <c r="AK275" s="272"/>
      <c r="AL275" s="272"/>
      <c r="AM275" s="272"/>
      <c r="AN275" s="272"/>
      <c r="AO275" s="272"/>
      <c r="AP275" s="272"/>
      <c r="AQ275" s="272"/>
      <c r="AR275" s="272"/>
      <c r="AS275" s="273" t="s">
        <v>299</v>
      </c>
    </row>
    <row r="276" spans="1:45">
      <c r="A276" s="237"/>
      <c r="B276" s="232" t="s">
        <v>144</v>
      </c>
      <c r="C276" s="237"/>
      <c r="D276" s="276" t="s">
        <v>237</v>
      </c>
      <c r="E276" s="271"/>
      <c r="F276" s="272"/>
      <c r="G276" s="272"/>
      <c r="H276" s="272"/>
      <c r="I276" s="272"/>
      <c r="J276" s="272"/>
      <c r="K276" s="272"/>
      <c r="L276" s="272"/>
      <c r="M276" s="272"/>
      <c r="N276" s="272"/>
      <c r="O276" s="272"/>
      <c r="P276" s="272"/>
      <c r="Q276" s="272"/>
      <c r="R276" s="272"/>
      <c r="S276" s="272"/>
      <c r="T276" s="272"/>
      <c r="U276" s="272"/>
      <c r="V276" s="272"/>
      <c r="W276" s="272"/>
      <c r="X276" s="272"/>
      <c r="Y276" s="272"/>
      <c r="Z276" s="272"/>
      <c r="AA276" s="272"/>
      <c r="AB276" s="272"/>
      <c r="AC276" s="272"/>
      <c r="AD276" s="272"/>
      <c r="AE276" s="272"/>
      <c r="AF276" s="272"/>
      <c r="AG276" s="272"/>
      <c r="AH276" s="272"/>
      <c r="AI276" s="272"/>
      <c r="AJ276" s="272"/>
      <c r="AK276" s="272"/>
      <c r="AL276" s="272"/>
      <c r="AM276" s="272"/>
      <c r="AN276" s="272"/>
      <c r="AO276" s="272"/>
      <c r="AP276" s="272"/>
      <c r="AQ276" s="272"/>
      <c r="AR276" s="272"/>
      <c r="AS276" s="273">
        <v>30</v>
      </c>
    </row>
    <row r="277" spans="1:45">
      <c r="A277" s="237"/>
      <c r="B277" s="232" t="s">
        <v>93</v>
      </c>
      <c r="C277" s="237"/>
      <c r="D277" s="101" t="s">
        <v>237</v>
      </c>
      <c r="E277" s="231"/>
      <c r="F277" s="232"/>
      <c r="G277" s="232"/>
      <c r="H277" s="232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2"/>
      <c r="AG277" s="232"/>
      <c r="AH277" s="232"/>
      <c r="AI277" s="232"/>
      <c r="AJ277" s="232"/>
      <c r="AK277" s="232"/>
      <c r="AL277" s="232"/>
      <c r="AM277" s="232"/>
      <c r="AN277" s="232"/>
      <c r="AO277" s="232"/>
      <c r="AP277" s="232"/>
      <c r="AQ277" s="232"/>
      <c r="AR277" s="232"/>
      <c r="AS277" s="250"/>
    </row>
    <row r="278" spans="1:45">
      <c r="A278" s="237"/>
      <c r="B278" s="232" t="s">
        <v>145</v>
      </c>
      <c r="C278" s="237"/>
      <c r="D278" s="101" t="s">
        <v>237</v>
      </c>
      <c r="E278" s="231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  <c r="AG278" s="232"/>
      <c r="AH278" s="232"/>
      <c r="AI278" s="232"/>
      <c r="AJ278" s="232"/>
      <c r="AK278" s="232"/>
      <c r="AL278" s="232"/>
      <c r="AM278" s="232"/>
      <c r="AN278" s="232"/>
      <c r="AO278" s="232"/>
      <c r="AP278" s="232"/>
      <c r="AQ278" s="232"/>
      <c r="AR278" s="232"/>
      <c r="AS278" s="250"/>
    </row>
    <row r="279" spans="1:45">
      <c r="A279" s="237"/>
      <c r="B279" s="251" t="s">
        <v>245</v>
      </c>
      <c r="C279" s="252"/>
      <c r="D279" s="253" t="s">
        <v>246</v>
      </c>
      <c r="E279" s="231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  <c r="AG279" s="232"/>
      <c r="AH279" s="232"/>
      <c r="AI279" s="232"/>
      <c r="AJ279" s="232"/>
      <c r="AK279" s="232"/>
      <c r="AL279" s="232"/>
      <c r="AM279" s="232"/>
      <c r="AN279" s="232"/>
      <c r="AO279" s="232"/>
      <c r="AP279" s="232"/>
      <c r="AQ279" s="232"/>
      <c r="AR279" s="232"/>
      <c r="AS279" s="250"/>
    </row>
    <row r="280" spans="1:45">
      <c r="B280" s="254"/>
      <c r="C280" s="246"/>
      <c r="D280" s="255"/>
      <c r="AS280" s="250"/>
    </row>
    <row r="281" spans="1:45" ht="15">
      <c r="B281" s="225" t="s">
        <v>328</v>
      </c>
      <c r="AS281" s="226" t="s">
        <v>147</v>
      </c>
    </row>
    <row r="282" spans="1:45" ht="15">
      <c r="A282" s="256" t="s">
        <v>44</v>
      </c>
      <c r="B282" s="228" t="s">
        <v>113</v>
      </c>
      <c r="C282" s="229" t="s">
        <v>114</v>
      </c>
      <c r="D282" s="230" t="s">
        <v>128</v>
      </c>
      <c r="E282" s="231"/>
      <c r="F282" s="232"/>
      <c r="G282" s="232"/>
      <c r="H282" s="232"/>
      <c r="I282" s="232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F282" s="232"/>
      <c r="AG282" s="232"/>
      <c r="AH282" s="232"/>
      <c r="AI282" s="232"/>
      <c r="AJ282" s="232"/>
      <c r="AK282" s="232"/>
      <c r="AL282" s="232"/>
      <c r="AM282" s="232"/>
      <c r="AN282" s="232"/>
      <c r="AO282" s="232"/>
      <c r="AP282" s="232"/>
      <c r="AQ282" s="232"/>
      <c r="AR282" s="232"/>
      <c r="AS282" s="226">
        <v>1</v>
      </c>
    </row>
    <row r="283" spans="1:45">
      <c r="A283" s="237"/>
      <c r="B283" s="234" t="s">
        <v>129</v>
      </c>
      <c r="C283" s="235" t="s">
        <v>129</v>
      </c>
      <c r="D283" s="236" t="s">
        <v>130</v>
      </c>
      <c r="E283" s="231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2"/>
      <c r="AG283" s="232"/>
      <c r="AH283" s="232"/>
      <c r="AI283" s="232"/>
      <c r="AJ283" s="232"/>
      <c r="AK283" s="232"/>
      <c r="AL283" s="232"/>
      <c r="AM283" s="232"/>
      <c r="AN283" s="232"/>
      <c r="AO283" s="232"/>
      <c r="AP283" s="232"/>
      <c r="AQ283" s="232"/>
      <c r="AR283" s="232"/>
      <c r="AS283" s="226" t="s">
        <v>3</v>
      </c>
    </row>
    <row r="284" spans="1:45">
      <c r="A284" s="237"/>
      <c r="B284" s="234"/>
      <c r="C284" s="235"/>
      <c r="D284" s="238" t="s">
        <v>297</v>
      </c>
      <c r="E284" s="231"/>
      <c r="F284" s="232"/>
      <c r="G284" s="232"/>
      <c r="H284" s="232"/>
      <c r="I284" s="232"/>
      <c r="J284" s="232"/>
      <c r="K284" s="232"/>
      <c r="L284" s="232"/>
      <c r="M284" s="232"/>
      <c r="N284" s="232"/>
      <c r="O284" s="232"/>
      <c r="P284" s="232"/>
      <c r="Q284" s="232"/>
      <c r="R284" s="232"/>
      <c r="S284" s="232"/>
      <c r="T284" s="232"/>
      <c r="U284" s="232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  <c r="AF284" s="232"/>
      <c r="AG284" s="232"/>
      <c r="AH284" s="232"/>
      <c r="AI284" s="232"/>
      <c r="AJ284" s="232"/>
      <c r="AK284" s="232"/>
      <c r="AL284" s="232"/>
      <c r="AM284" s="232"/>
      <c r="AN284" s="232"/>
      <c r="AO284" s="232"/>
      <c r="AP284" s="232"/>
      <c r="AQ284" s="232"/>
      <c r="AR284" s="232"/>
      <c r="AS284" s="226">
        <v>0</v>
      </c>
    </row>
    <row r="285" spans="1:45">
      <c r="A285" s="237"/>
      <c r="B285" s="234"/>
      <c r="C285" s="235"/>
      <c r="D285" s="239"/>
      <c r="E285" s="231"/>
      <c r="F285" s="232"/>
      <c r="G285" s="232"/>
      <c r="H285" s="232"/>
      <c r="I285" s="232"/>
      <c r="J285" s="232"/>
      <c r="K285" s="232"/>
      <c r="L285" s="232"/>
      <c r="M285" s="232"/>
      <c r="N285" s="232"/>
      <c r="O285" s="232"/>
      <c r="P285" s="232"/>
      <c r="Q285" s="232"/>
      <c r="R285" s="232"/>
      <c r="S285" s="232"/>
      <c r="T285" s="232"/>
      <c r="U285" s="232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  <c r="AF285" s="232"/>
      <c r="AG285" s="232"/>
      <c r="AH285" s="232"/>
      <c r="AI285" s="232"/>
      <c r="AJ285" s="232"/>
      <c r="AK285" s="232"/>
      <c r="AL285" s="232"/>
      <c r="AM285" s="232"/>
      <c r="AN285" s="232"/>
      <c r="AO285" s="232"/>
      <c r="AP285" s="232"/>
      <c r="AQ285" s="232"/>
      <c r="AR285" s="232"/>
      <c r="AS285" s="226">
        <v>0</v>
      </c>
    </row>
    <row r="286" spans="1:45">
      <c r="A286" s="237"/>
      <c r="B286" s="228">
        <v>1</v>
      </c>
      <c r="C286" s="240">
        <v>1</v>
      </c>
      <c r="D286" s="261">
        <v>120</v>
      </c>
      <c r="E286" s="262"/>
      <c r="F286" s="263"/>
      <c r="G286" s="263"/>
      <c r="H286" s="263"/>
      <c r="I286" s="263"/>
      <c r="J286" s="263"/>
      <c r="K286" s="263"/>
      <c r="L286" s="263"/>
      <c r="M286" s="263"/>
      <c r="N286" s="263"/>
      <c r="O286" s="263"/>
      <c r="P286" s="263"/>
      <c r="Q286" s="263"/>
      <c r="R286" s="263"/>
      <c r="S286" s="263"/>
      <c r="T286" s="263"/>
      <c r="U286" s="263"/>
      <c r="V286" s="263"/>
      <c r="W286" s="263"/>
      <c r="X286" s="263"/>
      <c r="Y286" s="263"/>
      <c r="Z286" s="263"/>
      <c r="AA286" s="263"/>
      <c r="AB286" s="263"/>
      <c r="AC286" s="263"/>
      <c r="AD286" s="263"/>
      <c r="AE286" s="263"/>
      <c r="AF286" s="263"/>
      <c r="AG286" s="263"/>
      <c r="AH286" s="263"/>
      <c r="AI286" s="263"/>
      <c r="AJ286" s="263"/>
      <c r="AK286" s="263"/>
      <c r="AL286" s="263"/>
      <c r="AM286" s="263"/>
      <c r="AN286" s="263"/>
      <c r="AO286" s="263"/>
      <c r="AP286" s="263"/>
      <c r="AQ286" s="263"/>
      <c r="AR286" s="263"/>
      <c r="AS286" s="264">
        <v>1</v>
      </c>
    </row>
    <row r="287" spans="1:45">
      <c r="A287" s="237"/>
      <c r="B287" s="234">
        <v>1</v>
      </c>
      <c r="C287" s="235">
        <v>2</v>
      </c>
      <c r="D287" s="265">
        <v>120</v>
      </c>
      <c r="E287" s="262"/>
      <c r="F287" s="263"/>
      <c r="G287" s="263"/>
      <c r="H287" s="263"/>
      <c r="I287" s="263"/>
      <c r="J287" s="263"/>
      <c r="K287" s="263"/>
      <c r="L287" s="263"/>
      <c r="M287" s="263"/>
      <c r="N287" s="263"/>
      <c r="O287" s="263"/>
      <c r="P287" s="263"/>
      <c r="Q287" s="263"/>
      <c r="R287" s="263"/>
      <c r="S287" s="263"/>
      <c r="T287" s="263"/>
      <c r="U287" s="263"/>
      <c r="V287" s="263"/>
      <c r="W287" s="263"/>
      <c r="X287" s="263"/>
      <c r="Y287" s="263"/>
      <c r="Z287" s="263"/>
      <c r="AA287" s="263"/>
      <c r="AB287" s="263"/>
      <c r="AC287" s="263"/>
      <c r="AD287" s="263"/>
      <c r="AE287" s="263"/>
      <c r="AF287" s="263"/>
      <c r="AG287" s="263"/>
      <c r="AH287" s="263"/>
      <c r="AI287" s="263"/>
      <c r="AJ287" s="263"/>
      <c r="AK287" s="263"/>
      <c r="AL287" s="263"/>
      <c r="AM287" s="263"/>
      <c r="AN287" s="263"/>
      <c r="AO287" s="263"/>
      <c r="AP287" s="263"/>
      <c r="AQ287" s="263"/>
      <c r="AR287" s="263"/>
      <c r="AS287" s="264">
        <v>15</v>
      </c>
    </row>
    <row r="288" spans="1:45">
      <c r="A288" s="237"/>
      <c r="B288" s="246" t="s">
        <v>142</v>
      </c>
      <c r="C288" s="247"/>
      <c r="D288" s="266">
        <v>120</v>
      </c>
      <c r="E288" s="262"/>
      <c r="F288" s="263"/>
      <c r="G288" s="263"/>
      <c r="H288" s="263"/>
      <c r="I288" s="263"/>
      <c r="J288" s="263"/>
      <c r="K288" s="263"/>
      <c r="L288" s="263"/>
      <c r="M288" s="263"/>
      <c r="N288" s="263"/>
      <c r="O288" s="263"/>
      <c r="P288" s="263"/>
      <c r="Q288" s="263"/>
      <c r="R288" s="263"/>
      <c r="S288" s="263"/>
      <c r="T288" s="263"/>
      <c r="U288" s="263"/>
      <c r="V288" s="263"/>
      <c r="W288" s="263"/>
      <c r="X288" s="263"/>
      <c r="Y288" s="263"/>
      <c r="Z288" s="263"/>
      <c r="AA288" s="263"/>
      <c r="AB288" s="263"/>
      <c r="AC288" s="263"/>
      <c r="AD288" s="263"/>
      <c r="AE288" s="263"/>
      <c r="AF288" s="263"/>
      <c r="AG288" s="263"/>
      <c r="AH288" s="263"/>
      <c r="AI288" s="263"/>
      <c r="AJ288" s="263"/>
      <c r="AK288" s="263"/>
      <c r="AL288" s="263"/>
      <c r="AM288" s="263"/>
      <c r="AN288" s="263"/>
      <c r="AO288" s="263"/>
      <c r="AP288" s="263"/>
      <c r="AQ288" s="263"/>
      <c r="AR288" s="263"/>
      <c r="AS288" s="264">
        <v>16</v>
      </c>
    </row>
    <row r="289" spans="1:45">
      <c r="A289" s="237"/>
      <c r="B289" s="232" t="s">
        <v>143</v>
      </c>
      <c r="C289" s="237"/>
      <c r="D289" s="267">
        <v>120</v>
      </c>
      <c r="E289" s="262"/>
      <c r="F289" s="263"/>
      <c r="G289" s="263"/>
      <c r="H289" s="263"/>
      <c r="I289" s="263"/>
      <c r="J289" s="263"/>
      <c r="K289" s="263"/>
      <c r="L289" s="263"/>
      <c r="M289" s="263"/>
      <c r="N289" s="263"/>
      <c r="O289" s="263"/>
      <c r="P289" s="263"/>
      <c r="Q289" s="263"/>
      <c r="R289" s="263"/>
      <c r="S289" s="263"/>
      <c r="T289" s="263"/>
      <c r="U289" s="263"/>
      <c r="V289" s="263"/>
      <c r="W289" s="263"/>
      <c r="X289" s="263"/>
      <c r="Y289" s="263"/>
      <c r="Z289" s="263"/>
      <c r="AA289" s="263"/>
      <c r="AB289" s="263"/>
      <c r="AC289" s="263"/>
      <c r="AD289" s="263"/>
      <c r="AE289" s="263"/>
      <c r="AF289" s="263"/>
      <c r="AG289" s="263"/>
      <c r="AH289" s="263"/>
      <c r="AI289" s="263"/>
      <c r="AJ289" s="263"/>
      <c r="AK289" s="263"/>
      <c r="AL289" s="263"/>
      <c r="AM289" s="263"/>
      <c r="AN289" s="263"/>
      <c r="AO289" s="263"/>
      <c r="AP289" s="263"/>
      <c r="AQ289" s="263"/>
      <c r="AR289" s="263"/>
      <c r="AS289" s="264">
        <v>120</v>
      </c>
    </row>
    <row r="290" spans="1:45">
      <c r="A290" s="237"/>
      <c r="B290" s="232" t="s">
        <v>144</v>
      </c>
      <c r="C290" s="237"/>
      <c r="D290" s="267">
        <v>0</v>
      </c>
      <c r="E290" s="262"/>
      <c r="F290" s="263"/>
      <c r="G290" s="263"/>
      <c r="H290" s="263"/>
      <c r="I290" s="263"/>
      <c r="J290" s="263"/>
      <c r="K290" s="263"/>
      <c r="L290" s="263"/>
      <c r="M290" s="263"/>
      <c r="N290" s="263"/>
      <c r="O290" s="263"/>
      <c r="P290" s="263"/>
      <c r="Q290" s="263"/>
      <c r="R290" s="263"/>
      <c r="S290" s="263"/>
      <c r="T290" s="263"/>
      <c r="U290" s="263"/>
      <c r="V290" s="263"/>
      <c r="W290" s="263"/>
      <c r="X290" s="263"/>
      <c r="Y290" s="263"/>
      <c r="Z290" s="263"/>
      <c r="AA290" s="263"/>
      <c r="AB290" s="263"/>
      <c r="AC290" s="263"/>
      <c r="AD290" s="263"/>
      <c r="AE290" s="263"/>
      <c r="AF290" s="263"/>
      <c r="AG290" s="263"/>
      <c r="AH290" s="263"/>
      <c r="AI290" s="263"/>
      <c r="AJ290" s="263"/>
      <c r="AK290" s="263"/>
      <c r="AL290" s="263"/>
      <c r="AM290" s="263"/>
      <c r="AN290" s="263"/>
      <c r="AO290" s="263"/>
      <c r="AP290" s="263"/>
      <c r="AQ290" s="263"/>
      <c r="AR290" s="263"/>
      <c r="AS290" s="264">
        <v>31</v>
      </c>
    </row>
    <row r="291" spans="1:45">
      <c r="A291" s="237"/>
      <c r="B291" s="232" t="s">
        <v>93</v>
      </c>
      <c r="C291" s="237"/>
      <c r="D291" s="101">
        <v>0</v>
      </c>
      <c r="E291" s="231"/>
      <c r="F291" s="232"/>
      <c r="G291" s="232"/>
      <c r="H291" s="232"/>
      <c r="I291" s="232"/>
      <c r="J291" s="232"/>
      <c r="K291" s="232"/>
      <c r="L291" s="232"/>
      <c r="M291" s="232"/>
      <c r="N291" s="232"/>
      <c r="O291" s="232"/>
      <c r="P291" s="232"/>
      <c r="Q291" s="232"/>
      <c r="R291" s="232"/>
      <c r="S291" s="232"/>
      <c r="T291" s="232"/>
      <c r="U291" s="232"/>
      <c r="V291" s="232"/>
      <c r="W291" s="232"/>
      <c r="X291" s="232"/>
      <c r="Y291" s="232"/>
      <c r="Z291" s="232"/>
      <c r="AA291" s="232"/>
      <c r="AB291" s="232"/>
      <c r="AC291" s="232"/>
      <c r="AD291" s="232"/>
      <c r="AE291" s="232"/>
      <c r="AF291" s="232"/>
      <c r="AG291" s="232"/>
      <c r="AH291" s="232"/>
      <c r="AI291" s="232"/>
      <c r="AJ291" s="232"/>
      <c r="AK291" s="232"/>
      <c r="AL291" s="232"/>
      <c r="AM291" s="232"/>
      <c r="AN291" s="232"/>
      <c r="AO291" s="232"/>
      <c r="AP291" s="232"/>
      <c r="AQ291" s="232"/>
      <c r="AR291" s="232"/>
      <c r="AS291" s="250"/>
    </row>
    <row r="292" spans="1:45">
      <c r="A292" s="237"/>
      <c r="B292" s="232" t="s">
        <v>145</v>
      </c>
      <c r="C292" s="237"/>
      <c r="D292" s="101">
        <v>0</v>
      </c>
      <c r="E292" s="231"/>
      <c r="F292" s="232"/>
      <c r="G292" s="232"/>
      <c r="H292" s="232"/>
      <c r="I292" s="232"/>
      <c r="J292" s="232"/>
      <c r="K292" s="232"/>
      <c r="L292" s="232"/>
      <c r="M292" s="232"/>
      <c r="N292" s="232"/>
      <c r="O292" s="232"/>
      <c r="P292" s="232"/>
      <c r="Q292" s="232"/>
      <c r="R292" s="232"/>
      <c r="S292" s="232"/>
      <c r="T292" s="232"/>
      <c r="U292" s="232"/>
      <c r="V292" s="232"/>
      <c r="W292" s="232"/>
      <c r="X292" s="232"/>
      <c r="Y292" s="232"/>
      <c r="Z292" s="232"/>
      <c r="AA292" s="232"/>
      <c r="AB292" s="232"/>
      <c r="AC292" s="232"/>
      <c r="AD292" s="232"/>
      <c r="AE292" s="232"/>
      <c r="AF292" s="232"/>
      <c r="AG292" s="232"/>
      <c r="AH292" s="232"/>
      <c r="AI292" s="232"/>
      <c r="AJ292" s="232"/>
      <c r="AK292" s="232"/>
      <c r="AL292" s="232"/>
      <c r="AM292" s="232"/>
      <c r="AN292" s="232"/>
      <c r="AO292" s="232"/>
      <c r="AP292" s="232"/>
      <c r="AQ292" s="232"/>
      <c r="AR292" s="232"/>
      <c r="AS292" s="250"/>
    </row>
    <row r="293" spans="1:45">
      <c r="A293" s="237"/>
      <c r="B293" s="251" t="s">
        <v>245</v>
      </c>
      <c r="C293" s="252"/>
      <c r="D293" s="253" t="s">
        <v>246</v>
      </c>
      <c r="E293" s="231"/>
      <c r="F293" s="232"/>
      <c r="G293" s="232"/>
      <c r="H293" s="232"/>
      <c r="I293" s="232"/>
      <c r="J293" s="232"/>
      <c r="K293" s="232"/>
      <c r="L293" s="232"/>
      <c r="M293" s="232"/>
      <c r="N293" s="232"/>
      <c r="O293" s="232"/>
      <c r="P293" s="232"/>
      <c r="Q293" s="232"/>
      <c r="R293" s="232"/>
      <c r="S293" s="232"/>
      <c r="T293" s="232"/>
      <c r="U293" s="232"/>
      <c r="V293" s="232"/>
      <c r="W293" s="232"/>
      <c r="X293" s="232"/>
      <c r="Y293" s="232"/>
      <c r="Z293" s="232"/>
      <c r="AA293" s="232"/>
      <c r="AB293" s="232"/>
      <c r="AC293" s="232"/>
      <c r="AD293" s="232"/>
      <c r="AE293" s="232"/>
      <c r="AF293" s="232"/>
      <c r="AG293" s="232"/>
      <c r="AH293" s="232"/>
      <c r="AI293" s="232"/>
      <c r="AJ293" s="232"/>
      <c r="AK293" s="232"/>
      <c r="AL293" s="232"/>
      <c r="AM293" s="232"/>
      <c r="AN293" s="232"/>
      <c r="AO293" s="232"/>
      <c r="AP293" s="232"/>
      <c r="AQ293" s="232"/>
      <c r="AR293" s="232"/>
      <c r="AS293" s="250"/>
    </row>
    <row r="294" spans="1:45">
      <c r="B294" s="254"/>
      <c r="C294" s="246"/>
      <c r="D294" s="255"/>
      <c r="AS294" s="250"/>
    </row>
    <row r="295" spans="1:45">
      <c r="AS295" s="250"/>
    </row>
    <row r="296" spans="1:45">
      <c r="AS296" s="250"/>
    </row>
    <row r="297" spans="1:45">
      <c r="AS297" s="250"/>
    </row>
    <row r="298" spans="1:45">
      <c r="AS298" s="250"/>
    </row>
    <row r="299" spans="1:45">
      <c r="AS299" s="250"/>
    </row>
    <row r="300" spans="1:45">
      <c r="AS300" s="250"/>
    </row>
    <row r="301" spans="1:45">
      <c r="AS301" s="250"/>
    </row>
    <row r="302" spans="1:45">
      <c r="AS302" s="250"/>
    </row>
    <row r="303" spans="1:45">
      <c r="AS303" s="250"/>
    </row>
    <row r="304" spans="1:45">
      <c r="AS304" s="250"/>
    </row>
    <row r="305" spans="45:45">
      <c r="AS305" s="250"/>
    </row>
    <row r="306" spans="45:45">
      <c r="AS306" s="250"/>
    </row>
    <row r="307" spans="45:45">
      <c r="AS307" s="250"/>
    </row>
    <row r="308" spans="45:45">
      <c r="AS308" s="250"/>
    </row>
    <row r="309" spans="45:45">
      <c r="AS309" s="250"/>
    </row>
    <row r="310" spans="45:45">
      <c r="AS310" s="250"/>
    </row>
    <row r="311" spans="45:45">
      <c r="AS311" s="250"/>
    </row>
    <row r="312" spans="45:45">
      <c r="AS312" s="250"/>
    </row>
    <row r="313" spans="45:45">
      <c r="AS313" s="250"/>
    </row>
    <row r="314" spans="45:45">
      <c r="AS314" s="250"/>
    </row>
    <row r="315" spans="45:45">
      <c r="AS315" s="250"/>
    </row>
    <row r="316" spans="45:45">
      <c r="AS316" s="250"/>
    </row>
    <row r="317" spans="45:45">
      <c r="AS317" s="250"/>
    </row>
    <row r="318" spans="45:45">
      <c r="AS318" s="250"/>
    </row>
    <row r="319" spans="45:45">
      <c r="AS319" s="250"/>
    </row>
    <row r="320" spans="45:45">
      <c r="AS320" s="250"/>
    </row>
    <row r="321" spans="45:45">
      <c r="AS321" s="250"/>
    </row>
    <row r="322" spans="45:45">
      <c r="AS322" s="250"/>
    </row>
    <row r="323" spans="45:45">
      <c r="AS323" s="250"/>
    </row>
    <row r="324" spans="45:45">
      <c r="AS324" s="250"/>
    </row>
    <row r="325" spans="45:45">
      <c r="AS325" s="250"/>
    </row>
    <row r="326" spans="45:45">
      <c r="AS326" s="250"/>
    </row>
    <row r="327" spans="45:45">
      <c r="AS327" s="250"/>
    </row>
    <row r="328" spans="45:45">
      <c r="AS328" s="250"/>
    </row>
    <row r="329" spans="45:45">
      <c r="AS329" s="250"/>
    </row>
    <row r="330" spans="45:45">
      <c r="AS330" s="250"/>
    </row>
    <row r="331" spans="45:45">
      <c r="AS331" s="250"/>
    </row>
    <row r="332" spans="45:45">
      <c r="AS332" s="250"/>
    </row>
    <row r="333" spans="45:45">
      <c r="AS333" s="250"/>
    </row>
    <row r="334" spans="45:45">
      <c r="AS334" s="250"/>
    </row>
    <row r="335" spans="45:45">
      <c r="AS335" s="250"/>
    </row>
    <row r="336" spans="45:45">
      <c r="AS336" s="250"/>
    </row>
    <row r="337" spans="45:45">
      <c r="AS337" s="250"/>
    </row>
    <row r="338" spans="45:45">
      <c r="AS338" s="250"/>
    </row>
    <row r="339" spans="45:45">
      <c r="AS339" s="250"/>
    </row>
    <row r="340" spans="45:45">
      <c r="AS340" s="250"/>
    </row>
    <row r="341" spans="45:45">
      <c r="AS341" s="250"/>
    </row>
    <row r="342" spans="45:45">
      <c r="AS342" s="250"/>
    </row>
    <row r="343" spans="45:45">
      <c r="AS343" s="250"/>
    </row>
    <row r="344" spans="45:45">
      <c r="AS344" s="250"/>
    </row>
    <row r="345" spans="45:45">
      <c r="AS345" s="250"/>
    </row>
    <row r="346" spans="45:45">
      <c r="AS346" s="250"/>
    </row>
    <row r="347" spans="45:45">
      <c r="AS347" s="279"/>
    </row>
    <row r="348" spans="45:45">
      <c r="AS348" s="280"/>
    </row>
    <row r="349" spans="45:45">
      <c r="AS349" s="280"/>
    </row>
    <row r="350" spans="45:45">
      <c r="AS350" s="280"/>
    </row>
    <row r="351" spans="45:45">
      <c r="AS351" s="280"/>
    </row>
    <row r="352" spans="45:45">
      <c r="AS352" s="280"/>
    </row>
    <row r="353" spans="45:45">
      <c r="AS353" s="280"/>
    </row>
    <row r="354" spans="45:45">
      <c r="AS354" s="280"/>
    </row>
    <row r="355" spans="45:45">
      <c r="AS355" s="280"/>
    </row>
    <row r="356" spans="45:45">
      <c r="AS356" s="280"/>
    </row>
    <row r="357" spans="45:45">
      <c r="AS357" s="280"/>
    </row>
    <row r="358" spans="45:45">
      <c r="AS358" s="280"/>
    </row>
    <row r="359" spans="45:45">
      <c r="AS359" s="280"/>
    </row>
    <row r="360" spans="45:45">
      <c r="AS360" s="280"/>
    </row>
    <row r="361" spans="45:45">
      <c r="AS361" s="280"/>
    </row>
    <row r="362" spans="45:45">
      <c r="AS362" s="280"/>
    </row>
    <row r="363" spans="45:45">
      <c r="AS363" s="280"/>
    </row>
    <row r="364" spans="45:45">
      <c r="AS364" s="280"/>
    </row>
    <row r="365" spans="45:45">
      <c r="AS365" s="280"/>
    </row>
    <row r="366" spans="45:45">
      <c r="AS366" s="280"/>
    </row>
    <row r="367" spans="45:45">
      <c r="AS367" s="280"/>
    </row>
    <row r="368" spans="45:45">
      <c r="AS368" s="280"/>
    </row>
    <row r="369" spans="45:45">
      <c r="AS369" s="280"/>
    </row>
    <row r="370" spans="45:45">
      <c r="AS370" s="280"/>
    </row>
    <row r="371" spans="45:45">
      <c r="AS371" s="280"/>
    </row>
    <row r="372" spans="45:45">
      <c r="AS372" s="280"/>
    </row>
    <row r="373" spans="45:45">
      <c r="AS373" s="280"/>
    </row>
    <row r="374" spans="45:45">
      <c r="AS374" s="280"/>
    </row>
    <row r="375" spans="45:45">
      <c r="AS375" s="280"/>
    </row>
    <row r="376" spans="45:45">
      <c r="AS376" s="280"/>
    </row>
    <row r="377" spans="45:45">
      <c r="AS377" s="280"/>
    </row>
    <row r="378" spans="45:45">
      <c r="AS378" s="280"/>
    </row>
    <row r="379" spans="45:45">
      <c r="AS379" s="280"/>
    </row>
    <row r="380" spans="45:45">
      <c r="AS380" s="280"/>
    </row>
    <row r="381" spans="45:45">
      <c r="AS381" s="28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210" priority="83" stopIfTrue="1">
      <formula>AND(ISBLANK(INDIRECT(Anlyt_LabRefLastCol)),ISBLANK(INDIRECT(Anlyt_LabRefThisCol)))</formula>
    </cfRule>
    <cfRule type="expression" dxfId="209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208" priority="85">
      <formula>AND($B6&lt;&gt;$B5,NOT(ISBLANK(INDIRECT(Anlyt_LabRefThisCol))))</formula>
    </cfRule>
  </conditionalFormatting>
  <conditionalFormatting sqref="C12">
    <cfRule type="expression" dxfId="207" priority="81" stopIfTrue="1">
      <formula>AND(ISBLANK(INDIRECT(Anlyt_LabRefLastCol)),ISBLANK(INDIRECT(Anlyt_LabRefThisCol)))</formula>
    </cfRule>
    <cfRule type="expression" dxfId="206" priority="82">
      <formula>ISBLANK(INDIRECT(Anlyt_LabRefThisCol))</formula>
    </cfRule>
  </conditionalFormatting>
  <conditionalFormatting sqref="C16:C21 C27">
    <cfRule type="expression" dxfId="205" priority="79" stopIfTrue="1">
      <formula>AND(ISBLANK(INDIRECT(Anlyt_LabRefLastCol)),ISBLANK(INDIRECT(Anlyt_LabRefThisCol)))</formula>
    </cfRule>
    <cfRule type="expression" dxfId="204" priority="80">
      <formula>ISBLANK(INDIRECT(Anlyt_LabRefThisCol))</formula>
    </cfRule>
  </conditionalFormatting>
  <conditionalFormatting sqref="C26">
    <cfRule type="expression" dxfId="203" priority="77" stopIfTrue="1">
      <formula>AND(ISBLANK(INDIRECT(Anlyt_LabRefLastCol)),ISBLANK(INDIRECT(Anlyt_LabRefThisCol)))</formula>
    </cfRule>
    <cfRule type="expression" dxfId="202" priority="78">
      <formula>ISBLANK(INDIRECT(Anlyt_LabRefThisCol))</formula>
    </cfRule>
  </conditionalFormatting>
  <conditionalFormatting sqref="C30:C35 C41">
    <cfRule type="expression" dxfId="201" priority="75" stopIfTrue="1">
      <formula>AND(ISBLANK(INDIRECT(Anlyt_LabRefLastCol)),ISBLANK(INDIRECT(Anlyt_LabRefThisCol)))</formula>
    </cfRule>
    <cfRule type="expression" dxfId="200" priority="76">
      <formula>ISBLANK(INDIRECT(Anlyt_LabRefThisCol))</formula>
    </cfRule>
  </conditionalFormatting>
  <conditionalFormatting sqref="C40">
    <cfRule type="expression" dxfId="199" priority="73" stopIfTrue="1">
      <formula>AND(ISBLANK(INDIRECT(Anlyt_LabRefLastCol)),ISBLANK(INDIRECT(Anlyt_LabRefThisCol)))</formula>
    </cfRule>
    <cfRule type="expression" dxfId="198" priority="74">
      <formula>ISBLANK(INDIRECT(Anlyt_LabRefThisCol))</formula>
    </cfRule>
  </conditionalFormatting>
  <conditionalFormatting sqref="C44:C49 C55">
    <cfRule type="expression" dxfId="197" priority="71" stopIfTrue="1">
      <formula>AND(ISBLANK(INDIRECT(Anlyt_LabRefLastCol)),ISBLANK(INDIRECT(Anlyt_LabRefThisCol)))</formula>
    </cfRule>
    <cfRule type="expression" dxfId="196" priority="72">
      <formula>ISBLANK(INDIRECT(Anlyt_LabRefThisCol))</formula>
    </cfRule>
  </conditionalFormatting>
  <conditionalFormatting sqref="C54">
    <cfRule type="expression" dxfId="195" priority="69" stopIfTrue="1">
      <formula>AND(ISBLANK(INDIRECT(Anlyt_LabRefLastCol)),ISBLANK(INDIRECT(Anlyt_LabRefThisCol)))</formula>
    </cfRule>
    <cfRule type="expression" dxfId="194" priority="70">
      <formula>ISBLANK(INDIRECT(Anlyt_LabRefThisCol))</formula>
    </cfRule>
  </conditionalFormatting>
  <conditionalFormatting sqref="C58:C63 C69">
    <cfRule type="expression" dxfId="193" priority="67" stopIfTrue="1">
      <formula>AND(ISBLANK(INDIRECT(Anlyt_LabRefLastCol)),ISBLANK(INDIRECT(Anlyt_LabRefThisCol)))</formula>
    </cfRule>
    <cfRule type="expression" dxfId="192" priority="68">
      <formula>ISBLANK(INDIRECT(Anlyt_LabRefThisCol))</formula>
    </cfRule>
  </conditionalFormatting>
  <conditionalFormatting sqref="C68">
    <cfRule type="expression" dxfId="191" priority="65" stopIfTrue="1">
      <formula>AND(ISBLANK(INDIRECT(Anlyt_LabRefLastCol)),ISBLANK(INDIRECT(Anlyt_LabRefThisCol)))</formula>
    </cfRule>
    <cfRule type="expression" dxfId="190" priority="66">
      <formula>ISBLANK(INDIRECT(Anlyt_LabRefThisCol))</formula>
    </cfRule>
  </conditionalFormatting>
  <conditionalFormatting sqref="C72:C77 C83">
    <cfRule type="expression" dxfId="189" priority="63" stopIfTrue="1">
      <formula>AND(ISBLANK(INDIRECT(Anlyt_LabRefLastCol)),ISBLANK(INDIRECT(Anlyt_LabRefThisCol)))</formula>
    </cfRule>
    <cfRule type="expression" dxfId="188" priority="64">
      <formula>ISBLANK(INDIRECT(Anlyt_LabRefThisCol))</formula>
    </cfRule>
  </conditionalFormatting>
  <conditionalFormatting sqref="C82">
    <cfRule type="expression" dxfId="187" priority="61" stopIfTrue="1">
      <formula>AND(ISBLANK(INDIRECT(Anlyt_LabRefLastCol)),ISBLANK(INDIRECT(Anlyt_LabRefThisCol)))</formula>
    </cfRule>
    <cfRule type="expression" dxfId="186" priority="62">
      <formula>ISBLANK(INDIRECT(Anlyt_LabRefThisCol))</formula>
    </cfRule>
  </conditionalFormatting>
  <conditionalFormatting sqref="C86:C91 C97">
    <cfRule type="expression" dxfId="185" priority="59" stopIfTrue="1">
      <formula>AND(ISBLANK(INDIRECT(Anlyt_LabRefLastCol)),ISBLANK(INDIRECT(Anlyt_LabRefThisCol)))</formula>
    </cfRule>
    <cfRule type="expression" dxfId="184" priority="60">
      <formula>ISBLANK(INDIRECT(Anlyt_LabRefThisCol))</formula>
    </cfRule>
  </conditionalFormatting>
  <conditionalFormatting sqref="C96">
    <cfRule type="expression" dxfId="183" priority="57" stopIfTrue="1">
      <formula>AND(ISBLANK(INDIRECT(Anlyt_LabRefLastCol)),ISBLANK(INDIRECT(Anlyt_LabRefThisCol)))</formula>
    </cfRule>
    <cfRule type="expression" dxfId="182" priority="58">
      <formula>ISBLANK(INDIRECT(Anlyt_LabRefThisCol))</formula>
    </cfRule>
  </conditionalFormatting>
  <conditionalFormatting sqref="C100:C105 C111">
    <cfRule type="expression" dxfId="181" priority="55" stopIfTrue="1">
      <formula>AND(ISBLANK(INDIRECT(Anlyt_LabRefLastCol)),ISBLANK(INDIRECT(Anlyt_LabRefThisCol)))</formula>
    </cfRule>
    <cfRule type="expression" dxfId="180" priority="56">
      <formula>ISBLANK(INDIRECT(Anlyt_LabRefThisCol))</formula>
    </cfRule>
  </conditionalFormatting>
  <conditionalFormatting sqref="C110">
    <cfRule type="expression" dxfId="179" priority="53" stopIfTrue="1">
      <formula>AND(ISBLANK(INDIRECT(Anlyt_LabRefLastCol)),ISBLANK(INDIRECT(Anlyt_LabRefThisCol)))</formula>
    </cfRule>
    <cfRule type="expression" dxfId="178" priority="54">
      <formula>ISBLANK(INDIRECT(Anlyt_LabRefThisCol))</formula>
    </cfRule>
  </conditionalFormatting>
  <conditionalFormatting sqref="C114:C119 C125">
    <cfRule type="expression" dxfId="177" priority="51" stopIfTrue="1">
      <formula>AND(ISBLANK(INDIRECT(Anlyt_LabRefLastCol)),ISBLANK(INDIRECT(Anlyt_LabRefThisCol)))</formula>
    </cfRule>
    <cfRule type="expression" dxfId="176" priority="52">
      <formula>ISBLANK(INDIRECT(Anlyt_LabRefThisCol))</formula>
    </cfRule>
  </conditionalFormatting>
  <conditionalFormatting sqref="C124">
    <cfRule type="expression" dxfId="175" priority="49" stopIfTrue="1">
      <formula>AND(ISBLANK(INDIRECT(Anlyt_LabRefLastCol)),ISBLANK(INDIRECT(Anlyt_LabRefThisCol)))</formula>
    </cfRule>
    <cfRule type="expression" dxfId="174" priority="50">
      <formula>ISBLANK(INDIRECT(Anlyt_LabRefThisCol))</formula>
    </cfRule>
  </conditionalFormatting>
  <conditionalFormatting sqref="C128:C133 C139">
    <cfRule type="expression" dxfId="173" priority="47" stopIfTrue="1">
      <formula>AND(ISBLANK(INDIRECT(Anlyt_LabRefLastCol)),ISBLANK(INDIRECT(Anlyt_LabRefThisCol)))</formula>
    </cfRule>
    <cfRule type="expression" dxfId="172" priority="48">
      <formula>ISBLANK(INDIRECT(Anlyt_LabRefThisCol))</formula>
    </cfRule>
  </conditionalFormatting>
  <conditionalFormatting sqref="C138">
    <cfRule type="expression" dxfId="171" priority="45" stopIfTrue="1">
      <formula>AND(ISBLANK(INDIRECT(Anlyt_LabRefLastCol)),ISBLANK(INDIRECT(Anlyt_LabRefThisCol)))</formula>
    </cfRule>
    <cfRule type="expression" dxfId="170" priority="46">
      <formula>ISBLANK(INDIRECT(Anlyt_LabRefThisCol))</formula>
    </cfRule>
  </conditionalFormatting>
  <conditionalFormatting sqref="C142:C147 C153">
    <cfRule type="expression" dxfId="169" priority="43" stopIfTrue="1">
      <formula>AND(ISBLANK(INDIRECT(Anlyt_LabRefLastCol)),ISBLANK(INDIRECT(Anlyt_LabRefThisCol)))</formula>
    </cfRule>
    <cfRule type="expression" dxfId="168" priority="44">
      <formula>ISBLANK(INDIRECT(Anlyt_LabRefThisCol))</formula>
    </cfRule>
  </conditionalFormatting>
  <conditionalFormatting sqref="C152">
    <cfRule type="expression" dxfId="167" priority="41" stopIfTrue="1">
      <formula>AND(ISBLANK(INDIRECT(Anlyt_LabRefLastCol)),ISBLANK(INDIRECT(Anlyt_LabRefThisCol)))</formula>
    </cfRule>
    <cfRule type="expression" dxfId="166" priority="42">
      <formula>ISBLANK(INDIRECT(Anlyt_LabRefThisCol))</formula>
    </cfRule>
  </conditionalFormatting>
  <conditionalFormatting sqref="C156:C161 C167">
    <cfRule type="expression" dxfId="165" priority="39" stopIfTrue="1">
      <formula>AND(ISBLANK(INDIRECT(Anlyt_LabRefLastCol)),ISBLANK(INDIRECT(Anlyt_LabRefThisCol)))</formula>
    </cfRule>
    <cfRule type="expression" dxfId="164" priority="40">
      <formula>ISBLANK(INDIRECT(Anlyt_LabRefThisCol))</formula>
    </cfRule>
  </conditionalFormatting>
  <conditionalFormatting sqref="C166">
    <cfRule type="expression" dxfId="163" priority="37" stopIfTrue="1">
      <formula>AND(ISBLANK(INDIRECT(Anlyt_LabRefLastCol)),ISBLANK(INDIRECT(Anlyt_LabRefThisCol)))</formula>
    </cfRule>
    <cfRule type="expression" dxfId="162" priority="38">
      <formula>ISBLANK(INDIRECT(Anlyt_LabRefThisCol))</formula>
    </cfRule>
  </conditionalFormatting>
  <conditionalFormatting sqref="C170:C175 C181">
    <cfRule type="expression" dxfId="161" priority="35" stopIfTrue="1">
      <formula>AND(ISBLANK(INDIRECT(Anlyt_LabRefLastCol)),ISBLANK(INDIRECT(Anlyt_LabRefThisCol)))</formula>
    </cfRule>
    <cfRule type="expression" dxfId="160" priority="36">
      <formula>ISBLANK(INDIRECT(Anlyt_LabRefThisCol))</formula>
    </cfRule>
  </conditionalFormatting>
  <conditionalFormatting sqref="C180">
    <cfRule type="expression" dxfId="159" priority="33" stopIfTrue="1">
      <formula>AND(ISBLANK(INDIRECT(Anlyt_LabRefLastCol)),ISBLANK(INDIRECT(Anlyt_LabRefThisCol)))</formula>
    </cfRule>
    <cfRule type="expression" dxfId="158" priority="34">
      <formula>ISBLANK(INDIRECT(Anlyt_LabRefThisCol))</formula>
    </cfRule>
  </conditionalFormatting>
  <conditionalFormatting sqref="C184:C189 C195">
    <cfRule type="expression" dxfId="157" priority="31" stopIfTrue="1">
      <formula>AND(ISBLANK(INDIRECT(Anlyt_LabRefLastCol)),ISBLANK(INDIRECT(Anlyt_LabRefThisCol)))</formula>
    </cfRule>
    <cfRule type="expression" dxfId="156" priority="32">
      <formula>ISBLANK(INDIRECT(Anlyt_LabRefThisCol))</formula>
    </cfRule>
  </conditionalFormatting>
  <conditionalFormatting sqref="C194">
    <cfRule type="expression" dxfId="155" priority="29" stopIfTrue="1">
      <formula>AND(ISBLANK(INDIRECT(Anlyt_LabRefLastCol)),ISBLANK(INDIRECT(Anlyt_LabRefThisCol)))</formula>
    </cfRule>
    <cfRule type="expression" dxfId="154" priority="30">
      <formula>ISBLANK(INDIRECT(Anlyt_LabRefThisCol))</formula>
    </cfRule>
  </conditionalFormatting>
  <conditionalFormatting sqref="C198:C203 C209">
    <cfRule type="expression" dxfId="153" priority="27" stopIfTrue="1">
      <formula>AND(ISBLANK(INDIRECT(Anlyt_LabRefLastCol)),ISBLANK(INDIRECT(Anlyt_LabRefThisCol)))</formula>
    </cfRule>
    <cfRule type="expression" dxfId="152" priority="28">
      <formula>ISBLANK(INDIRECT(Anlyt_LabRefThisCol))</formula>
    </cfRule>
  </conditionalFormatting>
  <conditionalFormatting sqref="C208">
    <cfRule type="expression" dxfId="151" priority="25" stopIfTrue="1">
      <formula>AND(ISBLANK(INDIRECT(Anlyt_LabRefLastCol)),ISBLANK(INDIRECT(Anlyt_LabRefThisCol)))</formula>
    </cfRule>
    <cfRule type="expression" dxfId="150" priority="26">
      <formula>ISBLANK(INDIRECT(Anlyt_LabRefThisCol))</formula>
    </cfRule>
  </conditionalFormatting>
  <conditionalFormatting sqref="C212:C217 C223">
    <cfRule type="expression" dxfId="149" priority="23" stopIfTrue="1">
      <formula>AND(ISBLANK(INDIRECT(Anlyt_LabRefLastCol)),ISBLANK(INDIRECT(Anlyt_LabRefThisCol)))</formula>
    </cfRule>
    <cfRule type="expression" dxfId="148" priority="24">
      <formula>ISBLANK(INDIRECT(Anlyt_LabRefThisCol))</formula>
    </cfRule>
  </conditionalFormatting>
  <conditionalFormatting sqref="C222">
    <cfRule type="expression" dxfId="147" priority="21" stopIfTrue="1">
      <formula>AND(ISBLANK(INDIRECT(Anlyt_LabRefLastCol)),ISBLANK(INDIRECT(Anlyt_LabRefThisCol)))</formula>
    </cfRule>
    <cfRule type="expression" dxfId="146" priority="22">
      <formula>ISBLANK(INDIRECT(Anlyt_LabRefThisCol))</formula>
    </cfRule>
  </conditionalFormatting>
  <conditionalFormatting sqref="C226:C231 C237">
    <cfRule type="expression" dxfId="145" priority="19" stopIfTrue="1">
      <formula>AND(ISBLANK(INDIRECT(Anlyt_LabRefLastCol)),ISBLANK(INDIRECT(Anlyt_LabRefThisCol)))</formula>
    </cfRule>
    <cfRule type="expression" dxfId="144" priority="20">
      <formula>ISBLANK(INDIRECT(Anlyt_LabRefThisCol))</formula>
    </cfRule>
  </conditionalFormatting>
  <conditionalFormatting sqref="C236">
    <cfRule type="expression" dxfId="143" priority="17" stopIfTrue="1">
      <formula>AND(ISBLANK(INDIRECT(Anlyt_LabRefLastCol)),ISBLANK(INDIRECT(Anlyt_LabRefThisCol)))</formula>
    </cfRule>
    <cfRule type="expression" dxfId="142" priority="18">
      <formula>ISBLANK(INDIRECT(Anlyt_LabRefThisCol))</formula>
    </cfRule>
  </conditionalFormatting>
  <conditionalFormatting sqref="C240:C245 C251">
    <cfRule type="expression" dxfId="141" priority="15" stopIfTrue="1">
      <formula>AND(ISBLANK(INDIRECT(Anlyt_LabRefLastCol)),ISBLANK(INDIRECT(Anlyt_LabRefThisCol)))</formula>
    </cfRule>
    <cfRule type="expression" dxfId="140" priority="16">
      <formula>ISBLANK(INDIRECT(Anlyt_LabRefThisCol))</formula>
    </cfRule>
  </conditionalFormatting>
  <conditionalFormatting sqref="C250">
    <cfRule type="expression" dxfId="139" priority="13" stopIfTrue="1">
      <formula>AND(ISBLANK(INDIRECT(Anlyt_LabRefLastCol)),ISBLANK(INDIRECT(Anlyt_LabRefThisCol)))</formula>
    </cfRule>
    <cfRule type="expression" dxfId="138" priority="14">
      <formula>ISBLANK(INDIRECT(Anlyt_LabRefThisCol))</formula>
    </cfRule>
  </conditionalFormatting>
  <conditionalFormatting sqref="C254:C259 C265">
    <cfRule type="expression" dxfId="137" priority="11" stopIfTrue="1">
      <formula>AND(ISBLANK(INDIRECT(Anlyt_LabRefLastCol)),ISBLANK(INDIRECT(Anlyt_LabRefThisCol)))</formula>
    </cfRule>
    <cfRule type="expression" dxfId="136" priority="12">
      <formula>ISBLANK(INDIRECT(Anlyt_LabRefThisCol))</formula>
    </cfRule>
  </conditionalFormatting>
  <conditionalFormatting sqref="C264">
    <cfRule type="expression" dxfId="135" priority="9" stopIfTrue="1">
      <formula>AND(ISBLANK(INDIRECT(Anlyt_LabRefLastCol)),ISBLANK(INDIRECT(Anlyt_LabRefThisCol)))</formula>
    </cfRule>
    <cfRule type="expression" dxfId="134" priority="10">
      <formula>ISBLANK(INDIRECT(Anlyt_LabRefThisCol))</formula>
    </cfRule>
  </conditionalFormatting>
  <conditionalFormatting sqref="C268:C273 C279">
    <cfRule type="expression" dxfId="133" priority="7" stopIfTrue="1">
      <formula>AND(ISBLANK(INDIRECT(Anlyt_LabRefLastCol)),ISBLANK(INDIRECT(Anlyt_LabRefThisCol)))</formula>
    </cfRule>
    <cfRule type="expression" dxfId="132" priority="8">
      <formula>ISBLANK(INDIRECT(Anlyt_LabRefThisCol))</formula>
    </cfRule>
  </conditionalFormatting>
  <conditionalFormatting sqref="C278">
    <cfRule type="expression" dxfId="131" priority="5" stopIfTrue="1">
      <formula>AND(ISBLANK(INDIRECT(Anlyt_LabRefLastCol)),ISBLANK(INDIRECT(Anlyt_LabRefThisCol)))</formula>
    </cfRule>
    <cfRule type="expression" dxfId="130" priority="6">
      <formula>ISBLANK(INDIRECT(Anlyt_LabRefThisCol))</formula>
    </cfRule>
  </conditionalFormatting>
  <conditionalFormatting sqref="C282:C287 C293">
    <cfRule type="expression" dxfId="129" priority="3" stopIfTrue="1">
      <formula>AND(ISBLANK(INDIRECT(Anlyt_LabRefLastCol)),ISBLANK(INDIRECT(Anlyt_LabRefThisCol)))</formula>
    </cfRule>
    <cfRule type="expression" dxfId="128" priority="4">
      <formula>ISBLANK(INDIRECT(Anlyt_LabRefThisCol))</formula>
    </cfRule>
  </conditionalFormatting>
  <conditionalFormatting sqref="C292">
    <cfRule type="expression" dxfId="127" priority="1" stopIfTrue="1">
      <formula>AND(ISBLANK(INDIRECT(Anlyt_LabRefLastCol)),ISBLANK(INDIRECT(Anlyt_LabRefThisCol)))</formula>
    </cfRule>
    <cfRule type="expression" dxfId="12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4" zoomScaleNormal="174" workbookViewId="0"/>
  </sheetViews>
  <sheetFormatPr defaultRowHeight="12.75"/>
  <cols>
    <col min="1" max="1" width="8.6640625" style="224" customWidth="1"/>
    <col min="2" max="3" width="7.21875" style="224" bestFit="1" customWidth="1"/>
    <col min="4" max="4" width="8.6640625" style="224" bestFit="1" customWidth="1"/>
    <col min="5" max="5" width="8.6640625" style="224" customWidth="1"/>
    <col min="6" max="13" width="8.6640625" style="224" bestFit="1" customWidth="1"/>
    <col min="14" max="15" width="8.44140625" style="224" bestFit="1" customWidth="1"/>
    <col min="16" max="38" width="8.6640625" style="224" bestFit="1" customWidth="1"/>
    <col min="39" max="39" width="7.109375" style="224" customWidth="1"/>
    <col min="40" max="44" width="8.88671875" style="224"/>
    <col min="45" max="45" width="7.21875" style="281" bestFit="1" customWidth="1"/>
    <col min="46" max="16384" width="8.88671875" style="224"/>
  </cols>
  <sheetData>
    <row r="1" spans="1:46" ht="18">
      <c r="B1" s="225" t="s">
        <v>329</v>
      </c>
      <c r="AS1" s="226" t="s">
        <v>147</v>
      </c>
    </row>
    <row r="2" spans="1:46" ht="18">
      <c r="A2" s="256" t="s">
        <v>330</v>
      </c>
      <c r="B2" s="228" t="s">
        <v>113</v>
      </c>
      <c r="C2" s="229" t="s">
        <v>114</v>
      </c>
      <c r="D2" s="230" t="s">
        <v>128</v>
      </c>
      <c r="E2" s="231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26">
        <v>1</v>
      </c>
    </row>
    <row r="3" spans="1:46">
      <c r="A3" s="237"/>
      <c r="B3" s="234" t="s">
        <v>129</v>
      </c>
      <c r="C3" s="235" t="s">
        <v>129</v>
      </c>
      <c r="D3" s="236" t="s">
        <v>130</v>
      </c>
      <c r="E3" s="231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26" t="s">
        <v>1</v>
      </c>
    </row>
    <row r="4" spans="1:46">
      <c r="A4" s="237"/>
      <c r="B4" s="234"/>
      <c r="C4" s="235"/>
      <c r="D4" s="238" t="s">
        <v>331</v>
      </c>
      <c r="E4" s="231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26">
        <v>3</v>
      </c>
    </row>
    <row r="5" spans="1:46">
      <c r="A5" s="237"/>
      <c r="B5" s="234"/>
      <c r="C5" s="235"/>
      <c r="D5" s="239"/>
      <c r="E5" s="231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26">
        <v>3</v>
      </c>
    </row>
    <row r="6" spans="1:46">
      <c r="A6" s="237"/>
      <c r="B6" s="228">
        <v>1</v>
      </c>
      <c r="C6" s="240">
        <v>1</v>
      </c>
      <c r="D6" s="277">
        <v>0.48</v>
      </c>
      <c r="E6" s="242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4">
        <v>1</v>
      </c>
    </row>
    <row r="7" spans="1:46">
      <c r="A7" s="237"/>
      <c r="B7" s="234">
        <v>1</v>
      </c>
      <c r="C7" s="235">
        <v>2</v>
      </c>
      <c r="D7" s="278">
        <v>0.52</v>
      </c>
      <c r="E7" s="242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4">
        <v>27</v>
      </c>
    </row>
    <row r="8" spans="1:46">
      <c r="A8" s="237"/>
      <c r="B8" s="246" t="s">
        <v>142</v>
      </c>
      <c r="C8" s="247"/>
      <c r="D8" s="248">
        <v>0.5</v>
      </c>
      <c r="E8" s="242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44">
        <v>16</v>
      </c>
    </row>
    <row r="9" spans="1:46">
      <c r="A9" s="237"/>
      <c r="B9" s="232" t="s">
        <v>143</v>
      </c>
      <c r="C9" s="237"/>
      <c r="D9" s="249">
        <v>0.5</v>
      </c>
      <c r="E9" s="242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4">
        <v>0.5</v>
      </c>
      <c r="AT9" s="226"/>
    </row>
    <row r="10" spans="1:46">
      <c r="A10" s="237"/>
      <c r="B10" s="232" t="s">
        <v>144</v>
      </c>
      <c r="C10" s="237"/>
      <c r="D10" s="249">
        <v>2.8284271247461926E-2</v>
      </c>
      <c r="E10" s="242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4">
        <v>33</v>
      </c>
    </row>
    <row r="11" spans="1:46">
      <c r="A11" s="237"/>
      <c r="B11" s="232" t="s">
        <v>93</v>
      </c>
      <c r="C11" s="237"/>
      <c r="D11" s="101">
        <v>5.6568542494923851E-2</v>
      </c>
      <c r="E11" s="231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50"/>
    </row>
    <row r="12" spans="1:46">
      <c r="A12" s="237"/>
      <c r="B12" s="232" t="s">
        <v>145</v>
      </c>
      <c r="C12" s="237"/>
      <c r="D12" s="101">
        <v>0</v>
      </c>
      <c r="E12" s="231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50"/>
    </row>
    <row r="13" spans="1:46">
      <c r="A13" s="237"/>
      <c r="B13" s="251" t="s">
        <v>245</v>
      </c>
      <c r="C13" s="252"/>
      <c r="D13" s="253" t="s">
        <v>246</v>
      </c>
      <c r="E13" s="231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50"/>
    </row>
    <row r="14" spans="1:46">
      <c r="B14" s="254"/>
      <c r="C14" s="246"/>
      <c r="D14" s="255"/>
      <c r="AS14" s="250"/>
    </row>
    <row r="15" spans="1:46">
      <c r="AS15" s="250"/>
    </row>
    <row r="16" spans="1:46">
      <c r="AS16" s="250"/>
    </row>
    <row r="17" spans="45:45">
      <c r="AS17" s="250"/>
    </row>
    <row r="18" spans="45:45">
      <c r="AS18" s="250"/>
    </row>
    <row r="19" spans="45:45">
      <c r="AS19" s="250"/>
    </row>
    <row r="20" spans="45:45">
      <c r="AS20" s="250"/>
    </row>
    <row r="21" spans="45:45">
      <c r="AS21" s="250"/>
    </row>
    <row r="22" spans="45:45">
      <c r="AS22" s="250"/>
    </row>
    <row r="23" spans="45:45">
      <c r="AS23" s="250"/>
    </row>
    <row r="24" spans="45:45">
      <c r="AS24" s="250"/>
    </row>
    <row r="25" spans="45:45">
      <c r="AS25" s="250"/>
    </row>
    <row r="26" spans="45:45">
      <c r="AS26" s="250"/>
    </row>
    <row r="27" spans="45:45">
      <c r="AS27" s="250"/>
    </row>
    <row r="28" spans="45:45">
      <c r="AS28" s="250"/>
    </row>
    <row r="29" spans="45:45">
      <c r="AS29" s="250"/>
    </row>
    <row r="30" spans="45:45">
      <c r="AS30" s="250"/>
    </row>
    <row r="31" spans="45:45">
      <c r="AS31" s="250"/>
    </row>
    <row r="32" spans="45:45">
      <c r="AS32" s="250"/>
    </row>
    <row r="33" spans="45:45">
      <c r="AS33" s="250"/>
    </row>
    <row r="34" spans="45:45">
      <c r="AS34" s="250"/>
    </row>
    <row r="35" spans="45:45">
      <c r="AS35" s="250"/>
    </row>
    <row r="36" spans="45:45">
      <c r="AS36" s="250"/>
    </row>
    <row r="37" spans="45:45">
      <c r="AS37" s="250"/>
    </row>
    <row r="38" spans="45:45">
      <c r="AS38" s="250"/>
    </row>
    <row r="39" spans="45:45">
      <c r="AS39" s="250"/>
    </row>
    <row r="40" spans="45:45">
      <c r="AS40" s="250"/>
    </row>
    <row r="41" spans="45:45">
      <c r="AS41" s="250"/>
    </row>
    <row r="42" spans="45:45">
      <c r="AS42" s="250"/>
    </row>
    <row r="43" spans="45:45">
      <c r="AS43" s="250"/>
    </row>
    <row r="44" spans="45:45">
      <c r="AS44" s="250"/>
    </row>
    <row r="45" spans="45:45">
      <c r="AS45" s="250"/>
    </row>
    <row r="46" spans="45:45">
      <c r="AS46" s="250"/>
    </row>
    <row r="47" spans="45:45">
      <c r="AS47" s="250"/>
    </row>
    <row r="48" spans="45:45">
      <c r="AS48" s="250"/>
    </row>
    <row r="49" spans="45:45">
      <c r="AS49" s="250"/>
    </row>
    <row r="50" spans="45:45">
      <c r="AS50" s="250"/>
    </row>
    <row r="51" spans="45:45">
      <c r="AS51" s="250"/>
    </row>
    <row r="52" spans="45:45">
      <c r="AS52" s="250"/>
    </row>
    <row r="53" spans="45:45">
      <c r="AS53" s="250"/>
    </row>
    <row r="54" spans="45:45">
      <c r="AS54" s="250"/>
    </row>
    <row r="55" spans="45:45">
      <c r="AS55" s="250"/>
    </row>
    <row r="56" spans="45:45">
      <c r="AS56" s="250"/>
    </row>
    <row r="57" spans="45:45">
      <c r="AS57" s="250"/>
    </row>
    <row r="58" spans="45:45">
      <c r="AS58" s="250"/>
    </row>
    <row r="59" spans="45:45">
      <c r="AS59" s="250"/>
    </row>
    <row r="60" spans="45:45">
      <c r="AS60" s="250"/>
    </row>
    <row r="61" spans="45:45">
      <c r="AS61" s="250"/>
    </row>
    <row r="62" spans="45:45">
      <c r="AS62" s="250"/>
    </row>
    <row r="63" spans="45:45">
      <c r="AS63" s="250"/>
    </row>
    <row r="64" spans="45:45">
      <c r="AS64" s="250"/>
    </row>
    <row r="65" spans="45:45">
      <c r="AS65" s="250"/>
    </row>
    <row r="66" spans="45:45">
      <c r="AS66" s="250"/>
    </row>
    <row r="67" spans="45:45">
      <c r="AS67" s="279"/>
    </row>
    <row r="68" spans="45:45">
      <c r="AS68" s="280"/>
    </row>
    <row r="69" spans="45:45">
      <c r="AS69" s="280"/>
    </row>
    <row r="70" spans="45:45">
      <c r="AS70" s="280"/>
    </row>
    <row r="71" spans="45:45">
      <c r="AS71" s="280"/>
    </row>
    <row r="72" spans="45:45">
      <c r="AS72" s="280"/>
    </row>
    <row r="73" spans="45:45">
      <c r="AS73" s="280"/>
    </row>
    <row r="74" spans="45:45">
      <c r="AS74" s="280"/>
    </row>
    <row r="75" spans="45:45">
      <c r="AS75" s="280"/>
    </row>
    <row r="76" spans="45:45">
      <c r="AS76" s="280"/>
    </row>
    <row r="77" spans="45:45">
      <c r="AS77" s="280"/>
    </row>
    <row r="78" spans="45:45">
      <c r="AS78" s="280"/>
    </row>
    <row r="79" spans="45:45">
      <c r="AS79" s="280"/>
    </row>
    <row r="80" spans="45:45">
      <c r="AS80" s="280"/>
    </row>
    <row r="81" spans="45:45">
      <c r="AS81" s="280"/>
    </row>
    <row r="82" spans="45:45">
      <c r="AS82" s="280"/>
    </row>
    <row r="83" spans="45:45">
      <c r="AS83" s="280"/>
    </row>
    <row r="84" spans="45:45">
      <c r="AS84" s="280"/>
    </row>
    <row r="85" spans="45:45">
      <c r="AS85" s="280"/>
    </row>
    <row r="86" spans="45:45">
      <c r="AS86" s="280"/>
    </row>
    <row r="87" spans="45:45">
      <c r="AS87" s="280"/>
    </row>
    <row r="88" spans="45:45">
      <c r="AS88" s="280"/>
    </row>
    <row r="89" spans="45:45">
      <c r="AS89" s="280"/>
    </row>
    <row r="90" spans="45:45">
      <c r="AS90" s="280"/>
    </row>
    <row r="91" spans="45:45">
      <c r="AS91" s="280"/>
    </row>
    <row r="92" spans="45:45">
      <c r="AS92" s="280"/>
    </row>
    <row r="93" spans="45:45">
      <c r="AS93" s="280"/>
    </row>
    <row r="94" spans="45:45">
      <c r="AS94" s="280"/>
    </row>
    <row r="95" spans="45:45">
      <c r="AS95" s="280"/>
    </row>
    <row r="96" spans="45:45">
      <c r="AS96" s="280"/>
    </row>
    <row r="97" spans="45:45">
      <c r="AS97" s="280"/>
    </row>
    <row r="98" spans="45:45">
      <c r="AS98" s="280"/>
    </row>
    <row r="99" spans="45:45">
      <c r="AS99" s="280"/>
    </row>
    <row r="100" spans="45:45">
      <c r="AS100" s="280"/>
    </row>
    <row r="101" spans="45:45">
      <c r="AS101" s="280"/>
    </row>
  </sheetData>
  <dataConsolidate/>
  <conditionalFormatting sqref="C2:C11 C13:C14 D2:D14">
    <cfRule type="expression" dxfId="125" priority="3" stopIfTrue="1">
      <formula>AND(ISBLANK(INDIRECT(Anlyt_LabRefLastCol)),ISBLANK(INDIRECT(Anlyt_LabRefThisCol)))</formula>
    </cfRule>
    <cfRule type="expression" dxfId="124" priority="4">
      <formula>ISBLANK(INDIRECT(Anlyt_LabRefThisCol))</formula>
    </cfRule>
  </conditionalFormatting>
  <conditionalFormatting sqref="B6:D7">
    <cfRule type="expression" dxfId="123" priority="5">
      <formula>AND($B6&lt;&gt;$B5,NOT(ISBLANK(INDIRECT(Anlyt_LabRefThisCol))))</formula>
    </cfRule>
  </conditionalFormatting>
  <conditionalFormatting sqref="C12">
    <cfRule type="expression" dxfId="122" priority="1" stopIfTrue="1">
      <formula>AND(ISBLANK(INDIRECT(Anlyt_LabRefLastCol)),ISBLANK(INDIRECT(Anlyt_LabRefThisCol)))</formula>
    </cfRule>
    <cfRule type="expression" dxfId="12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Indicative Values (2)</vt:lpstr>
      <vt:lpstr>Fire Assay</vt:lpstr>
      <vt:lpstr>Laser Ablation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2016-11-21T00:30:27Z</dcterms:modified>
</cp:coreProperties>
</file>